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Pl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<sst xmlns="http://schemas.openxmlformats.org/spreadsheetml/2006/main" count="191" uniqueCount="55">
  <si>
    <t>distance</t>
  </si>
  <si>
    <t>time</t>
  </si>
  <si>
    <t>Leg Total</t>
  </si>
  <si>
    <t>Rest</t>
  </si>
  <si>
    <t>total</t>
  </si>
  <si>
    <t>pace</t>
  </si>
  <si>
    <t>Total</t>
  </si>
  <si>
    <t>Hardmoors 55</t>
  </si>
  <si>
    <t>Guisborough to Disused railway line</t>
  </si>
  <si>
    <t>Kildale to Bloworth Crossing</t>
  </si>
  <si>
    <t>Bloworth Crossing to Clay Bank</t>
  </si>
  <si>
    <t>Kirby Bank to Lord Stones</t>
  </si>
  <si>
    <t>Clay Bank to Kirby Bank</t>
  </si>
  <si>
    <t>TV Station to Osmotherly</t>
  </si>
  <si>
    <t>Osmotherly to High Paradise</t>
  </si>
  <si>
    <t>High Paradise to White Horse</t>
  </si>
  <si>
    <t>White Horse to Helmsley</t>
  </si>
  <si>
    <t>Disused railway line to Roseberry T</t>
  </si>
  <si>
    <t>Roseberry Topping to Pale End</t>
  </si>
  <si>
    <t>Pale End to Kildale</t>
  </si>
  <si>
    <t>Lord Stones to TV station</t>
  </si>
  <si>
    <t>start</t>
  </si>
  <si>
    <t>sign post</t>
  </si>
  <si>
    <t>top</t>
  </si>
  <si>
    <t>check point</t>
  </si>
  <si>
    <t>kildale</t>
  </si>
  <si>
    <t xml:space="preserve">kildale  </t>
  </si>
  <si>
    <t>self clip</t>
  </si>
  <si>
    <t>clay bank</t>
  </si>
  <si>
    <t xml:space="preserve">clay bank  </t>
  </si>
  <si>
    <t>kirby bank</t>
  </si>
  <si>
    <t xml:space="preserve">kirby bank  </t>
  </si>
  <si>
    <t>lord stones</t>
  </si>
  <si>
    <t xml:space="preserve">lord stones   </t>
  </si>
  <si>
    <t>osmotherly</t>
  </si>
  <si>
    <t xml:space="preserve">osmotherly   </t>
  </si>
  <si>
    <t>high paradise</t>
  </si>
  <si>
    <t xml:space="preserve">check point </t>
  </si>
  <si>
    <t>finish</t>
  </si>
  <si>
    <t>Actual</t>
  </si>
  <si>
    <t>asc</t>
  </si>
  <si>
    <t>dec</t>
  </si>
  <si>
    <t>av hr</t>
  </si>
  <si>
    <t>cooks monument</t>
  </si>
  <si>
    <t>gate/junction</t>
  </si>
  <si>
    <t>gate</t>
  </si>
  <si>
    <t>junction/sign post</t>
  </si>
  <si>
    <t>cold kirkby</t>
  </si>
  <si>
    <t>bridge</t>
  </si>
  <si>
    <t xml:space="preserve">Duration </t>
  </si>
  <si>
    <t xml:space="preserve">Distance </t>
  </si>
  <si>
    <t xml:space="preserve">Ascent </t>
  </si>
  <si>
    <t xml:space="preserve">Descent </t>
  </si>
  <si>
    <t>HR</t>
  </si>
  <si>
    <t>Saturday 21st March 2015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</si>
</sst>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h]:mm:ss"/>
    <numFmt numFmtId="173" formatCode="[hh]:mm"/>
    <numFmt numFmtId="174" formatCode="0.0"/>
    <numFmt numFmtId="175" formatCode="m:ss"/>
    <numFmt numFmtId="176" formatCode="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5" fontId="7" fillId="0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2" fontId="7" fillId="0" borderId="15" xfId="0" applyNumberFormat="1" applyFont="1" applyBorder="1" applyAlignment="1">
      <alignment horizontal="center"/>
    </xf>
    <xf numFmtId="45" fontId="7" fillId="0" borderId="16" xfId="0" applyNumberFormat="1" applyFont="1" applyFill="1" applyBorder="1" applyAlignment="1">
      <alignment horizontal="center"/>
    </xf>
    <xf numFmtId="181" fontId="7" fillId="0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2" fontId="7" fillId="0" borderId="18" xfId="0" applyNumberFormat="1" applyFont="1" applyBorder="1" applyAlignment="1">
      <alignment horizontal="center"/>
    </xf>
    <xf numFmtId="45" fontId="7" fillId="0" borderId="19" xfId="0" applyNumberFormat="1" applyFont="1" applyFill="1" applyBorder="1" applyAlignment="1">
      <alignment horizontal="center"/>
    </xf>
    <xf numFmtId="21" fontId="7" fillId="33" borderId="20" xfId="0" applyNumberFormat="1" applyFont="1" applyFill="1" applyBorder="1" applyAlignment="1">
      <alignment horizontal="left" vertical="center"/>
    </xf>
    <xf numFmtId="0" fontId="7" fillId="33" borderId="21" xfId="0" applyFont="1" applyFill="1" applyBorder="1" applyAlignment="1">
      <alignment/>
    </xf>
    <xf numFmtId="2" fontId="7" fillId="33" borderId="22" xfId="0" applyNumberFormat="1" applyFont="1" applyFill="1" applyBorder="1" applyAlignment="1">
      <alignment horizontal="center"/>
    </xf>
    <xf numFmtId="181" fontId="7" fillId="33" borderId="23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181" fontId="7" fillId="33" borderId="14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181" fontId="7" fillId="0" borderId="1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181" fontId="7" fillId="0" borderId="14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2" fontId="7" fillId="33" borderId="15" xfId="0" applyNumberFormat="1" applyFont="1" applyFill="1" applyBorder="1" applyAlignment="1">
      <alignment horizontal="center"/>
    </xf>
    <xf numFmtId="21" fontId="7" fillId="33" borderId="16" xfId="0" applyNumberFormat="1" applyFont="1" applyFill="1" applyBorder="1" applyAlignment="1">
      <alignment horizontal="center"/>
    </xf>
    <xf numFmtId="181" fontId="7" fillId="33" borderId="16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75" fontId="7" fillId="0" borderId="1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175" fontId="7" fillId="0" borderId="0" xfId="0" applyNumberFormat="1" applyFont="1" applyFill="1" applyBorder="1" applyAlignment="1">
      <alignment horizontal="center"/>
    </xf>
    <xf numFmtId="0" fontId="7" fillId="0" borderId="37" xfId="0" applyFont="1" applyBorder="1" applyAlignment="1">
      <alignment/>
    </xf>
    <xf numFmtId="21" fontId="7" fillId="33" borderId="20" xfId="0" applyNumberFormat="1" applyFont="1" applyFill="1" applyBorder="1" applyAlignment="1">
      <alignment vertical="center"/>
    </xf>
    <xf numFmtId="21" fontId="7" fillId="33" borderId="38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/>
    </xf>
    <xf numFmtId="175" fontId="7" fillId="33" borderId="23" xfId="0" applyNumberFormat="1" applyFont="1" applyFill="1" applyBorder="1" applyAlignment="1">
      <alignment horizontal="center"/>
    </xf>
    <xf numFmtId="175" fontId="7" fillId="33" borderId="14" xfId="0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181" fontId="7" fillId="33" borderId="42" xfId="0" applyNumberFormat="1" applyFont="1" applyFill="1" applyBorder="1" applyAlignment="1">
      <alignment horizontal="center"/>
    </xf>
    <xf numFmtId="21" fontId="7" fillId="0" borderId="0" xfId="0" applyNumberFormat="1" applyFont="1" applyFill="1" applyBorder="1" applyAlignment="1">
      <alignment horizontal="center" vertical="center"/>
    </xf>
    <xf numFmtId="2" fontId="7" fillId="33" borderId="43" xfId="0" applyNumberFormat="1" applyFont="1" applyFill="1" applyBorder="1" applyAlignment="1">
      <alignment horizontal="center"/>
    </xf>
    <xf numFmtId="175" fontId="7" fillId="0" borderId="14" xfId="0" applyNumberFormat="1" applyFont="1" applyFill="1" applyBorder="1" applyAlignment="1">
      <alignment horizontal="center"/>
    </xf>
    <xf numFmtId="0" fontId="7" fillId="33" borderId="44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45" xfId="0" applyFont="1" applyBorder="1" applyAlignment="1">
      <alignment/>
    </xf>
    <xf numFmtId="0" fontId="7" fillId="0" borderId="0" xfId="0" applyFont="1" applyAlignment="1">
      <alignment horizontal="center"/>
    </xf>
    <xf numFmtId="175" fontId="7" fillId="0" borderId="16" xfId="0" applyNumberFormat="1" applyFont="1" applyFill="1" applyBorder="1" applyAlignment="1">
      <alignment horizontal="center"/>
    </xf>
    <xf numFmtId="175" fontId="7" fillId="33" borderId="16" xfId="0" applyNumberFormat="1" applyFont="1" applyFill="1" applyBorder="1" applyAlignment="1">
      <alignment horizontal="center"/>
    </xf>
    <xf numFmtId="181" fontId="7" fillId="0" borderId="0" xfId="0" applyNumberFormat="1" applyFont="1" applyBorder="1" applyAlignment="1">
      <alignment/>
    </xf>
    <xf numFmtId="21" fontId="7" fillId="0" borderId="19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21" fontId="7" fillId="33" borderId="19" xfId="0" applyNumberFormat="1" applyFont="1" applyFill="1" applyBorder="1" applyAlignment="1">
      <alignment horizontal="center"/>
    </xf>
    <xf numFmtId="181" fontId="7" fillId="33" borderId="19" xfId="0" applyNumberFormat="1" applyFont="1" applyFill="1" applyBorder="1" applyAlignment="1">
      <alignment horizontal="center"/>
    </xf>
    <xf numFmtId="175" fontId="7" fillId="33" borderId="19" xfId="0" applyNumberFormat="1" applyFont="1" applyFill="1" applyBorder="1" applyAlignment="1">
      <alignment horizontal="center"/>
    </xf>
    <xf numFmtId="45" fontId="7" fillId="33" borderId="23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45" fontId="7" fillId="0" borderId="47" xfId="0" applyNumberFormat="1" applyFont="1" applyFill="1" applyBorder="1" applyAlignment="1">
      <alignment horizontal="center"/>
    </xf>
    <xf numFmtId="181" fontId="7" fillId="0" borderId="47" xfId="0" applyNumberFormat="1" applyFont="1" applyFill="1" applyBorder="1" applyAlignment="1">
      <alignment horizontal="center"/>
    </xf>
    <xf numFmtId="175" fontId="7" fillId="0" borderId="47" xfId="0" applyNumberFormat="1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1" fontId="7" fillId="33" borderId="23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75" fontId="7" fillId="0" borderId="42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75" fontId="43" fillId="0" borderId="16" xfId="0" applyNumberFormat="1" applyFont="1" applyBorder="1" applyAlignment="1">
      <alignment horizontal="center" vertical="center" wrapText="1"/>
    </xf>
    <xf numFmtId="1" fontId="7" fillId="33" borderId="37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3" borderId="48" xfId="0" applyNumberFormat="1" applyFont="1" applyFill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1" fontId="7" fillId="33" borderId="26" xfId="0" applyNumberFormat="1" applyFont="1" applyFill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33" borderId="27" xfId="0" applyNumberFormat="1" applyFont="1" applyFill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33" borderId="45" xfId="0" applyNumberFormat="1" applyFont="1" applyFill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left"/>
    </xf>
    <xf numFmtId="0" fontId="7" fillId="33" borderId="49" xfId="0" applyFont="1" applyFill="1" applyBorder="1" applyAlignment="1">
      <alignment horizontal="left"/>
    </xf>
    <xf numFmtId="21" fontId="7" fillId="33" borderId="20" xfId="0" applyNumberFormat="1" applyFont="1" applyFill="1" applyBorder="1" applyAlignment="1">
      <alignment horizontal="center" vertical="center"/>
    </xf>
    <xf numFmtId="21" fontId="7" fillId="33" borderId="38" xfId="0" applyNumberFormat="1" applyFont="1" applyFill="1" applyBorder="1" applyAlignment="1">
      <alignment horizontal="center" vertical="center"/>
    </xf>
    <xf numFmtId="21" fontId="7" fillId="33" borderId="2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21" fontId="7" fillId="33" borderId="20" xfId="0" applyNumberFormat="1" applyFont="1" applyFill="1" applyBorder="1" applyAlignment="1">
      <alignment horizontal="left" vertical="center"/>
    </xf>
    <xf numFmtId="21" fontId="7" fillId="33" borderId="38" xfId="0" applyNumberFormat="1" applyFont="1" applyFill="1" applyBorder="1" applyAlignment="1">
      <alignment horizontal="left" vertical="center"/>
    </xf>
    <xf numFmtId="21" fontId="7" fillId="33" borderId="24" xfId="0" applyNumberFormat="1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left"/>
    </xf>
    <xf numFmtId="21" fontId="7" fillId="33" borderId="40" xfId="0" applyNumberFormat="1" applyFont="1" applyFill="1" applyBorder="1" applyAlignment="1">
      <alignment horizontal="center" vertical="center"/>
    </xf>
    <xf numFmtId="21" fontId="7" fillId="33" borderId="39" xfId="0" applyNumberFormat="1" applyFont="1" applyFill="1" applyBorder="1" applyAlignment="1">
      <alignment horizontal="center" vertical="center"/>
    </xf>
    <xf numFmtId="21" fontId="7" fillId="33" borderId="5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50" zoomScaleNormal="150" workbookViewId="0" topLeftCell="A1">
      <pane ySplit="2" topLeftCell="BM3" activePane="bottomLeft" state="frozen"/>
      <selection pane="topLeft" activeCell="A1" sqref="A1"/>
      <selection pane="bottomLeft" activeCell="B89" sqref="B89"/>
    </sheetView>
  </sheetViews>
  <sheetFormatPr defaultColWidth="9.140625" defaultRowHeight="15"/>
  <cols>
    <col min="1" max="1" width="17.8515625" style="61" customWidth="1"/>
    <col min="2" max="2" width="18.8515625" style="4" customWidth="1"/>
    <col min="3" max="6" width="9.140625" style="4" customWidth="1"/>
    <col min="7" max="8" width="9.140625" style="76" customWidth="1"/>
    <col min="9" max="9" width="9.140625" style="107" customWidth="1"/>
    <col min="10" max="16384" width="9.140625" style="4" customWidth="1"/>
  </cols>
  <sheetData>
    <row r="1" spans="1:9" ht="15.75" thickBot="1">
      <c r="A1" s="2" t="s">
        <v>7</v>
      </c>
      <c r="B1" s="3"/>
      <c r="C1" s="119" t="s">
        <v>39</v>
      </c>
      <c r="D1" s="120"/>
      <c r="E1" s="120"/>
      <c r="F1" s="120"/>
      <c r="G1" s="120"/>
      <c r="H1" s="120"/>
      <c r="I1" s="121"/>
    </row>
    <row r="2" spans="1:6" ht="15.75" thickBot="1">
      <c r="A2" s="139" t="s">
        <v>54</v>
      </c>
      <c r="B2" s="140"/>
      <c r="C2" s="5"/>
      <c r="D2" s="5"/>
      <c r="E2" s="5"/>
      <c r="F2" s="5"/>
    </row>
    <row r="3" spans="1:9" ht="15.75" thickBot="1">
      <c r="A3" s="137" t="s">
        <v>8</v>
      </c>
      <c r="B3" s="138"/>
      <c r="C3" s="69" t="s">
        <v>0</v>
      </c>
      <c r="D3" s="66" t="s">
        <v>1</v>
      </c>
      <c r="E3" s="66" t="s">
        <v>4</v>
      </c>
      <c r="F3" s="66" t="s">
        <v>5</v>
      </c>
      <c r="G3" s="66" t="s">
        <v>40</v>
      </c>
      <c r="H3" s="66" t="s">
        <v>41</v>
      </c>
      <c r="I3" s="108" t="s">
        <v>42</v>
      </c>
    </row>
    <row r="4" spans="1:9" ht="15.75" thickBot="1">
      <c r="A4" s="6" t="s">
        <v>21</v>
      </c>
      <c r="B4" s="7" t="s">
        <v>22</v>
      </c>
      <c r="C4" s="93">
        <v>1.21</v>
      </c>
      <c r="D4" s="94">
        <v>0.007962962962962963</v>
      </c>
      <c r="E4" s="94">
        <f>SUM(D4)</f>
        <v>0.007962962962962963</v>
      </c>
      <c r="F4" s="94">
        <f>SUM(D4/C4)</f>
        <v>0.006580961126415672</v>
      </c>
      <c r="G4" s="95">
        <v>89</v>
      </c>
      <c r="H4" s="95">
        <v>0</v>
      </c>
      <c r="I4" s="109">
        <v>123</v>
      </c>
    </row>
    <row r="5" spans="1:9" ht="15">
      <c r="A5" s="17"/>
      <c r="B5" s="18" t="s">
        <v>2</v>
      </c>
      <c r="C5" s="21">
        <f>SUM(C4:C4)</f>
        <v>1.21</v>
      </c>
      <c r="D5" s="65">
        <f>SUM(D4:D4)</f>
        <v>0.007962962962962963</v>
      </c>
      <c r="E5" s="22"/>
      <c r="F5" s="65">
        <f>SUM(D5/C5)</f>
        <v>0.006580961126415672</v>
      </c>
      <c r="G5" s="99">
        <f>SUM(G4)</f>
        <v>89</v>
      </c>
      <c r="H5" s="99">
        <f>SUM(H4)</f>
        <v>0</v>
      </c>
      <c r="I5" s="110">
        <f>SUM(I4)</f>
        <v>123</v>
      </c>
    </row>
    <row r="6" spans="1:9" ht="15.75" thickBot="1">
      <c r="A6" s="23"/>
      <c r="B6" s="24" t="s">
        <v>3</v>
      </c>
      <c r="C6" s="25"/>
      <c r="D6" s="42">
        <v>0</v>
      </c>
      <c r="E6" s="42">
        <f>SUM(E4+D6)</f>
        <v>0.007962962962962963</v>
      </c>
      <c r="F6" s="80"/>
      <c r="G6" s="92"/>
      <c r="H6" s="92"/>
      <c r="I6" s="111"/>
    </row>
    <row r="7" spans="1:9" ht="15.75" thickBot="1">
      <c r="A7" s="27"/>
      <c r="B7" s="28"/>
      <c r="C7" s="29"/>
      <c r="D7" s="30"/>
      <c r="E7" s="31"/>
      <c r="F7" s="30"/>
      <c r="G7" s="30"/>
      <c r="H7" s="30"/>
      <c r="I7" s="112"/>
    </row>
    <row r="8" spans="1:9" ht="15.75" thickBot="1">
      <c r="A8" s="137" t="s">
        <v>17</v>
      </c>
      <c r="B8" s="141"/>
      <c r="C8" s="69" t="s">
        <v>0</v>
      </c>
      <c r="D8" s="66" t="s">
        <v>1</v>
      </c>
      <c r="E8" s="67" t="s">
        <v>4</v>
      </c>
      <c r="F8" s="66" t="s">
        <v>5</v>
      </c>
      <c r="G8" s="66" t="s">
        <v>40</v>
      </c>
      <c r="H8" s="66" t="s">
        <v>41</v>
      </c>
      <c r="I8" s="108" t="s">
        <v>42</v>
      </c>
    </row>
    <row r="9" spans="1:9" ht="15">
      <c r="A9" s="6" t="s">
        <v>22</v>
      </c>
      <c r="B9" s="32" t="s">
        <v>22</v>
      </c>
      <c r="C9" s="8">
        <v>3.07</v>
      </c>
      <c r="D9" s="9">
        <v>0.02113425925925926</v>
      </c>
      <c r="E9" s="9">
        <f>SUM(E6+D9)</f>
        <v>0.029097222222222222</v>
      </c>
      <c r="F9" s="70">
        <f>SUM(D9/C9)</f>
        <v>0.006884123537218</v>
      </c>
      <c r="G9" s="96">
        <v>791</v>
      </c>
      <c r="H9" s="96">
        <v>187</v>
      </c>
      <c r="I9" s="113">
        <v>136</v>
      </c>
    </row>
    <row r="10" spans="1:9" ht="15.75" thickBot="1">
      <c r="A10" s="10" t="s">
        <v>22</v>
      </c>
      <c r="B10" s="34" t="s">
        <v>23</v>
      </c>
      <c r="C10" s="15">
        <v>2.36</v>
      </c>
      <c r="D10" s="16">
        <v>0.01726851851851852</v>
      </c>
      <c r="E10" s="26">
        <f>SUM(E9+D10)</f>
        <v>0.04636574074074074</v>
      </c>
      <c r="F10" s="42">
        <f>SUM(D10/C10)</f>
        <v>0.007317168863779034</v>
      </c>
      <c r="G10" s="92">
        <v>568</v>
      </c>
      <c r="H10" s="92">
        <v>482</v>
      </c>
      <c r="I10" s="111">
        <v>137</v>
      </c>
    </row>
    <row r="11" spans="1:9" ht="15">
      <c r="A11" s="134"/>
      <c r="B11" s="36" t="s">
        <v>2</v>
      </c>
      <c r="C11" s="19">
        <f>SUM(C9:C10)</f>
        <v>5.43</v>
      </c>
      <c r="D11" s="85">
        <f>SUM(D9:D10)</f>
        <v>0.03840277777777778</v>
      </c>
      <c r="E11" s="20"/>
      <c r="F11" s="85">
        <f>SUM(D11/C11)</f>
        <v>0.007072334765704932</v>
      </c>
      <c r="G11" s="100">
        <f>SUM(G9:G10)</f>
        <v>1359</v>
      </c>
      <c r="H11" s="100">
        <f>SUM(H9:H10)</f>
        <v>669</v>
      </c>
      <c r="I11" s="106">
        <f>SUM(I9:I10)/2</f>
        <v>136.5</v>
      </c>
    </row>
    <row r="12" spans="1:9" ht="15">
      <c r="A12" s="135"/>
      <c r="B12" s="37" t="s">
        <v>6</v>
      </c>
      <c r="C12" s="38">
        <f>SUM(C5+C11)</f>
        <v>6.64</v>
      </c>
      <c r="D12" s="39"/>
      <c r="E12" s="40">
        <f>SUM(E10)</f>
        <v>0.04636574074074074</v>
      </c>
      <c r="F12" s="78">
        <f>SUM(E12/C12)</f>
        <v>0.00698279228023204</v>
      </c>
      <c r="G12" s="101">
        <f>SUM(G5+G11)</f>
        <v>1448</v>
      </c>
      <c r="H12" s="101">
        <f>SUM(H5+H11)</f>
        <v>669</v>
      </c>
      <c r="I12" s="114"/>
    </row>
    <row r="13" spans="1:9" ht="15.75" thickBot="1">
      <c r="A13" s="136"/>
      <c r="B13" s="41" t="s">
        <v>3</v>
      </c>
      <c r="C13" s="25"/>
      <c r="D13" s="42">
        <v>0</v>
      </c>
      <c r="E13" s="26">
        <f>SUM(E12+D13)</f>
        <v>0.04636574074074074</v>
      </c>
      <c r="F13" s="80"/>
      <c r="G13" s="92"/>
      <c r="H13" s="92"/>
      <c r="I13" s="111"/>
    </row>
    <row r="14" spans="1:9" ht="15.75" thickBot="1">
      <c r="A14" s="68"/>
      <c r="B14" s="59"/>
      <c r="C14" s="43"/>
      <c r="D14" s="54"/>
      <c r="E14" s="45"/>
      <c r="F14" s="46"/>
      <c r="G14" s="30"/>
      <c r="H14" s="30"/>
      <c r="I14" s="112"/>
    </row>
    <row r="15" spans="1:9" ht="15.75" thickBot="1">
      <c r="A15" s="122" t="s">
        <v>18</v>
      </c>
      <c r="B15" s="123"/>
      <c r="C15" s="69" t="s">
        <v>0</v>
      </c>
      <c r="D15" s="66" t="s">
        <v>1</v>
      </c>
      <c r="E15" s="67" t="s">
        <v>4</v>
      </c>
      <c r="F15" s="66" t="s">
        <v>5</v>
      </c>
      <c r="G15" s="66" t="s">
        <v>40</v>
      </c>
      <c r="H15" s="66" t="s">
        <v>41</v>
      </c>
      <c r="I15" s="108" t="s">
        <v>42</v>
      </c>
    </row>
    <row r="16" spans="1:9" ht="15">
      <c r="A16" s="47" t="s">
        <v>23</v>
      </c>
      <c r="B16" s="48" t="s">
        <v>43</v>
      </c>
      <c r="C16" s="49">
        <v>2.4</v>
      </c>
      <c r="D16" s="9">
        <v>0.018449074074074073</v>
      </c>
      <c r="E16" s="33">
        <f>SUM(E13+D16)</f>
        <v>0.06481481481481481</v>
      </c>
      <c r="F16" s="70">
        <f>SUM(D16/C16)</f>
        <v>0.007687114197530864</v>
      </c>
      <c r="G16" s="96">
        <v>636</v>
      </c>
      <c r="H16" s="96">
        <v>636</v>
      </c>
      <c r="I16" s="113">
        <v>138</v>
      </c>
    </row>
    <row r="17" spans="1:9" ht="15.75" thickBot="1">
      <c r="A17" s="14" t="s">
        <v>43</v>
      </c>
      <c r="B17" s="50" t="s">
        <v>24</v>
      </c>
      <c r="C17" s="25">
        <v>1.04</v>
      </c>
      <c r="D17" s="42">
        <v>0.0059490740740740745</v>
      </c>
      <c r="E17" s="26">
        <f>SUM(E16+D17)</f>
        <v>0.07076388888888889</v>
      </c>
      <c r="F17" s="42">
        <f>SUM(D17/C17)</f>
        <v>0.005720263532763533</v>
      </c>
      <c r="G17" s="92">
        <v>0</v>
      </c>
      <c r="H17" s="92">
        <v>243</v>
      </c>
      <c r="I17" s="111">
        <v>138</v>
      </c>
    </row>
    <row r="18" spans="1:9" ht="15">
      <c r="A18" s="124"/>
      <c r="B18" s="51" t="s">
        <v>2</v>
      </c>
      <c r="C18" s="19">
        <f>SUM(C16:C17)</f>
        <v>3.44</v>
      </c>
      <c r="D18" s="85">
        <f>SUM(D16:D17)</f>
        <v>0.024398148148148148</v>
      </c>
      <c r="E18" s="20"/>
      <c r="F18" s="85">
        <f>SUM(D18/C18)</f>
        <v>0.0070924849267872524</v>
      </c>
      <c r="G18" s="100">
        <f>SUM(G16:G17)</f>
        <v>636</v>
      </c>
      <c r="H18" s="100">
        <f>SUM(H16:H17)</f>
        <v>879</v>
      </c>
      <c r="I18" s="106">
        <f>SUM(I16:I17)/2</f>
        <v>138</v>
      </c>
    </row>
    <row r="19" spans="1:9" ht="15">
      <c r="A19" s="125"/>
      <c r="B19" s="52" t="s">
        <v>6</v>
      </c>
      <c r="C19" s="38">
        <f>SUM(C12+C18)</f>
        <v>10.08</v>
      </c>
      <c r="D19" s="39"/>
      <c r="E19" s="40">
        <f>SUM(E17)</f>
        <v>0.07076388888888889</v>
      </c>
      <c r="F19" s="78">
        <f>SUM(E19/C19)</f>
        <v>0.0070202270723104055</v>
      </c>
      <c r="G19" s="101">
        <f>SUM(G12+G18)</f>
        <v>2084</v>
      </c>
      <c r="H19" s="101">
        <f>SUM(H12+H18)</f>
        <v>1548</v>
      </c>
      <c r="I19" s="114"/>
    </row>
    <row r="20" spans="1:9" ht="15.75" thickBot="1">
      <c r="A20" s="126"/>
      <c r="B20" s="53" t="s">
        <v>3</v>
      </c>
      <c r="C20" s="25"/>
      <c r="D20" s="42">
        <v>0</v>
      </c>
      <c r="E20" s="26">
        <f>SUM(E19+D20)</f>
        <v>0.07076388888888889</v>
      </c>
      <c r="F20" s="80"/>
      <c r="G20" s="92"/>
      <c r="H20" s="92"/>
      <c r="I20" s="111"/>
    </row>
    <row r="21" spans="1:9" ht="15.75" thickBot="1">
      <c r="A21" s="68"/>
      <c r="B21" s="59"/>
      <c r="C21" s="43"/>
      <c r="D21" s="54"/>
      <c r="E21" s="45"/>
      <c r="F21" s="46"/>
      <c r="G21" s="30"/>
      <c r="H21" s="30"/>
      <c r="I21" s="112"/>
    </row>
    <row r="22" spans="1:9" ht="15.75" thickBot="1">
      <c r="A22" s="122" t="s">
        <v>19</v>
      </c>
      <c r="B22" s="123"/>
      <c r="C22" s="69" t="s">
        <v>0</v>
      </c>
      <c r="D22" s="66" t="s">
        <v>1</v>
      </c>
      <c r="E22" s="67" t="s">
        <v>4</v>
      </c>
      <c r="F22" s="66" t="s">
        <v>5</v>
      </c>
      <c r="G22" s="66" t="s">
        <v>40</v>
      </c>
      <c r="H22" s="66" t="s">
        <v>41</v>
      </c>
      <c r="I22" s="108" t="s">
        <v>42</v>
      </c>
    </row>
    <row r="23" spans="1:9" ht="15.75" thickBot="1">
      <c r="A23" s="47" t="s">
        <v>24</v>
      </c>
      <c r="B23" s="48" t="s">
        <v>25</v>
      </c>
      <c r="C23" s="86">
        <v>1.11</v>
      </c>
      <c r="D23" s="89">
        <v>0.006712962962962962</v>
      </c>
      <c r="E23" s="88">
        <f>SUM(E20+D23)</f>
        <v>0.07747685185185185</v>
      </c>
      <c r="F23" s="89">
        <f>SUM(D23/C23)</f>
        <v>0.006047714381047713</v>
      </c>
      <c r="G23" s="97">
        <v>89</v>
      </c>
      <c r="H23" s="97">
        <v>341</v>
      </c>
      <c r="I23" s="115">
        <v>135</v>
      </c>
    </row>
    <row r="24" spans="1:9" ht="15">
      <c r="A24" s="124"/>
      <c r="B24" s="51" t="s">
        <v>2</v>
      </c>
      <c r="C24" s="19">
        <f>SUM(C23:C23)</f>
        <v>1.11</v>
      </c>
      <c r="D24" s="64">
        <f>SUM(D23:D23)</f>
        <v>0.006712962962962962</v>
      </c>
      <c r="E24" s="20"/>
      <c r="F24" s="85">
        <f>SUM(D24/C24)</f>
        <v>0.006047714381047713</v>
      </c>
      <c r="G24" s="100">
        <f>SUM(G23)</f>
        <v>89</v>
      </c>
      <c r="H24" s="100">
        <f>SUM(H23)</f>
        <v>341</v>
      </c>
      <c r="I24" s="106">
        <f>SUM(I23)</f>
        <v>135</v>
      </c>
    </row>
    <row r="25" spans="1:9" ht="15">
      <c r="A25" s="125"/>
      <c r="B25" s="52" t="s">
        <v>6</v>
      </c>
      <c r="C25" s="38">
        <f>SUM(C19+C24)</f>
        <v>11.19</v>
      </c>
      <c r="D25" s="39"/>
      <c r="E25" s="40">
        <f>SUM(E23)</f>
        <v>0.07747685185185185</v>
      </c>
      <c r="F25" s="78">
        <f>SUM(E25/C25)</f>
        <v>0.006923757984973356</v>
      </c>
      <c r="G25" s="101">
        <f>SUM(G19+G24)</f>
        <v>2173</v>
      </c>
      <c r="H25" s="101">
        <f>SUM(H19+H24)</f>
        <v>1889</v>
      </c>
      <c r="I25" s="114"/>
    </row>
    <row r="26" spans="1:9" ht="15.75" thickBot="1">
      <c r="A26" s="126"/>
      <c r="B26" s="53" t="s">
        <v>3</v>
      </c>
      <c r="C26" s="25"/>
      <c r="D26" s="42">
        <v>0.0007060185185185185</v>
      </c>
      <c r="E26" s="26">
        <f>SUM(E25+D26)</f>
        <v>0.07818287037037037</v>
      </c>
      <c r="F26" s="80"/>
      <c r="G26" s="92"/>
      <c r="H26" s="92"/>
      <c r="I26" s="111"/>
    </row>
    <row r="27" spans="1:9" ht="15.75" thickBot="1">
      <c r="A27" s="27"/>
      <c r="B27" s="28"/>
      <c r="C27" s="43"/>
      <c r="D27" s="54"/>
      <c r="E27" s="45"/>
      <c r="F27" s="46"/>
      <c r="G27" s="30"/>
      <c r="H27" s="30"/>
      <c r="I27" s="112"/>
    </row>
    <row r="28" spans="1:9" ht="15.75" thickBot="1">
      <c r="A28" s="127" t="s">
        <v>9</v>
      </c>
      <c r="B28" s="128"/>
      <c r="C28" s="69" t="s">
        <v>0</v>
      </c>
      <c r="D28" s="66" t="s">
        <v>1</v>
      </c>
      <c r="E28" s="67" t="s">
        <v>4</v>
      </c>
      <c r="F28" s="66" t="s">
        <v>5</v>
      </c>
      <c r="G28" s="66" t="s">
        <v>40</v>
      </c>
      <c r="H28" s="66" t="s">
        <v>41</v>
      </c>
      <c r="I28" s="108" t="s">
        <v>42</v>
      </c>
    </row>
    <row r="29" spans="1:9" ht="15">
      <c r="A29" s="47" t="s">
        <v>26</v>
      </c>
      <c r="B29" s="55" t="s">
        <v>44</v>
      </c>
      <c r="C29" s="8">
        <v>3.39</v>
      </c>
      <c r="D29" s="9">
        <v>0.02478009259259259</v>
      </c>
      <c r="E29" s="33">
        <f>SUM(E26+D29)</f>
        <v>0.10296296296296296</v>
      </c>
      <c r="F29" s="70">
        <f>SUM(D29/C29)</f>
        <v>0.0073097618267234776</v>
      </c>
      <c r="G29" s="96">
        <v>794</v>
      </c>
      <c r="H29" s="96">
        <v>79</v>
      </c>
      <c r="I29" s="113">
        <v>134</v>
      </c>
    </row>
    <row r="30" spans="1:9" ht="15.75" thickBot="1">
      <c r="A30" s="14" t="s">
        <v>44</v>
      </c>
      <c r="B30" s="35" t="s">
        <v>27</v>
      </c>
      <c r="C30" s="15">
        <v>2.42</v>
      </c>
      <c r="D30" s="16">
        <v>0.014699074074074074</v>
      </c>
      <c r="E30" s="26">
        <f>SUM(E29+D30)</f>
        <v>0.11766203703703704</v>
      </c>
      <c r="F30" s="42">
        <f>SUM(D30/C30)</f>
        <v>0.006073997551270279</v>
      </c>
      <c r="G30" s="92">
        <v>164</v>
      </c>
      <c r="H30" s="92">
        <v>105</v>
      </c>
      <c r="I30" s="111">
        <v>139</v>
      </c>
    </row>
    <row r="31" spans="1:9" ht="15">
      <c r="A31" s="56"/>
      <c r="B31" s="36" t="s">
        <v>2</v>
      </c>
      <c r="C31" s="19">
        <f>SUM(C29:C30)</f>
        <v>5.8100000000000005</v>
      </c>
      <c r="D31" s="85">
        <f>SUM(D29:D30)</f>
        <v>0.03947916666666666</v>
      </c>
      <c r="E31" s="20"/>
      <c r="F31" s="64">
        <f>SUM(D31/C31)</f>
        <v>0.006795037292025243</v>
      </c>
      <c r="G31" s="100">
        <f>SUM(G29:G30)</f>
        <v>958</v>
      </c>
      <c r="H31" s="100">
        <f>SUM(H29:H30)</f>
        <v>184</v>
      </c>
      <c r="I31" s="106">
        <f>SUM(I29:I30)/2</f>
        <v>136.5</v>
      </c>
    </row>
    <row r="32" spans="1:9" ht="15">
      <c r="A32" s="57"/>
      <c r="B32" s="37" t="s">
        <v>6</v>
      </c>
      <c r="C32" s="38">
        <f>SUM(C25+C31)</f>
        <v>17</v>
      </c>
      <c r="D32" s="39"/>
      <c r="E32" s="40">
        <f>SUM(E30)</f>
        <v>0.11766203703703704</v>
      </c>
      <c r="F32" s="78">
        <f>SUM(E32/C32)</f>
        <v>0.006921296296296296</v>
      </c>
      <c r="G32" s="101">
        <f>SUM(G25+G31)</f>
        <v>3131</v>
      </c>
      <c r="H32" s="101">
        <f>SUM(H25+H31)</f>
        <v>2073</v>
      </c>
      <c r="I32" s="114"/>
    </row>
    <row r="33" spans="1:9" ht="15.75" thickBot="1">
      <c r="A33" s="23"/>
      <c r="B33" s="41" t="s">
        <v>3</v>
      </c>
      <c r="C33" s="25"/>
      <c r="D33" s="42">
        <v>0</v>
      </c>
      <c r="E33" s="26">
        <f>SUM(E30+D33)</f>
        <v>0.11766203703703704</v>
      </c>
      <c r="F33" s="80"/>
      <c r="G33" s="92"/>
      <c r="H33" s="92"/>
      <c r="I33" s="111"/>
    </row>
    <row r="34" spans="1:9" ht="15.75" thickBot="1">
      <c r="A34" s="27"/>
      <c r="B34" s="28"/>
      <c r="C34" s="43"/>
      <c r="D34" s="46"/>
      <c r="E34" s="45"/>
      <c r="F34" s="54"/>
      <c r="G34" s="30"/>
      <c r="H34" s="30"/>
      <c r="I34" s="112"/>
    </row>
    <row r="35" spans="1:9" ht="15.75" thickBot="1">
      <c r="A35" s="137" t="s">
        <v>10</v>
      </c>
      <c r="B35" s="138"/>
      <c r="C35" s="69" t="s">
        <v>0</v>
      </c>
      <c r="D35" s="66" t="s">
        <v>1</v>
      </c>
      <c r="E35" s="67" t="s">
        <v>4</v>
      </c>
      <c r="F35" s="66" t="s">
        <v>5</v>
      </c>
      <c r="G35" s="66" t="s">
        <v>40</v>
      </c>
      <c r="H35" s="66" t="s">
        <v>41</v>
      </c>
      <c r="I35" s="108" t="s">
        <v>42</v>
      </c>
    </row>
    <row r="36" spans="1:9" ht="15.75" thickBot="1">
      <c r="A36" s="6" t="s">
        <v>27</v>
      </c>
      <c r="B36" s="32" t="s">
        <v>28</v>
      </c>
      <c r="C36" s="90">
        <v>3.28</v>
      </c>
      <c r="D36" s="87">
        <v>0.022083333333333333</v>
      </c>
      <c r="E36" s="88">
        <f>SUM(E33+D36)</f>
        <v>0.13974537037037038</v>
      </c>
      <c r="F36" s="89">
        <f>SUM(D36/C36)</f>
        <v>0.0067327235772357726</v>
      </c>
      <c r="G36" s="97">
        <v>217</v>
      </c>
      <c r="H36" s="97">
        <v>692</v>
      </c>
      <c r="I36" s="115">
        <v>138</v>
      </c>
    </row>
    <row r="37" spans="1:9" ht="15">
      <c r="A37" s="56"/>
      <c r="B37" s="36" t="s">
        <v>2</v>
      </c>
      <c r="C37" s="19">
        <f>SUM(C36:C36)</f>
        <v>3.28</v>
      </c>
      <c r="D37" s="85">
        <f>SUM(D36:D36)</f>
        <v>0.022083333333333333</v>
      </c>
      <c r="E37" s="20"/>
      <c r="F37" s="64">
        <f>SUM(D37/C37)</f>
        <v>0.0067327235772357726</v>
      </c>
      <c r="G37" s="100">
        <f>SUM(G36)</f>
        <v>217</v>
      </c>
      <c r="H37" s="100">
        <f>SUM(H36)</f>
        <v>692</v>
      </c>
      <c r="I37" s="106">
        <f>SUM(I36)</f>
        <v>138</v>
      </c>
    </row>
    <row r="38" spans="1:9" ht="15">
      <c r="A38" s="57"/>
      <c r="B38" s="37" t="s">
        <v>6</v>
      </c>
      <c r="C38" s="38">
        <f>SUM(C32+C37)</f>
        <v>20.28</v>
      </c>
      <c r="D38" s="39"/>
      <c r="E38" s="40">
        <f>SUM(E36)</f>
        <v>0.13974537037037038</v>
      </c>
      <c r="F38" s="78">
        <f>SUM(E38/C38)</f>
        <v>0.006890797355540945</v>
      </c>
      <c r="G38" s="101">
        <f>SUM(G32+G37)</f>
        <v>3348</v>
      </c>
      <c r="H38" s="101">
        <f>SUM(H32+H37)</f>
        <v>2765</v>
      </c>
      <c r="I38" s="114"/>
    </row>
    <row r="39" spans="1:9" ht="15.75" thickBot="1">
      <c r="A39" s="23"/>
      <c r="B39" s="41" t="s">
        <v>3</v>
      </c>
      <c r="C39" s="25"/>
      <c r="D39" s="42">
        <v>0.0020949074074074073</v>
      </c>
      <c r="E39" s="26">
        <f>SUM(E36+D39)</f>
        <v>0.1418402777777778</v>
      </c>
      <c r="F39" s="80"/>
      <c r="G39" s="92"/>
      <c r="H39" s="92"/>
      <c r="I39" s="111"/>
    </row>
    <row r="40" spans="1:9" ht="15.75" thickBot="1">
      <c r="A40" s="27"/>
      <c r="B40" s="28"/>
      <c r="C40" s="43"/>
      <c r="D40" s="54"/>
      <c r="E40" s="45"/>
      <c r="F40" s="46"/>
      <c r="G40" s="30"/>
      <c r="H40" s="30"/>
      <c r="I40" s="112"/>
    </row>
    <row r="41" spans="1:9" ht="15.75" thickBot="1">
      <c r="A41" s="122" t="s">
        <v>12</v>
      </c>
      <c r="B41" s="123"/>
      <c r="C41" s="69" t="s">
        <v>0</v>
      </c>
      <c r="D41" s="66" t="s">
        <v>1</v>
      </c>
      <c r="E41" s="67" t="s">
        <v>4</v>
      </c>
      <c r="F41" s="66" t="s">
        <v>5</v>
      </c>
      <c r="G41" s="66" t="s">
        <v>40</v>
      </c>
      <c r="H41" s="66" t="s">
        <v>41</v>
      </c>
      <c r="I41" s="108" t="s">
        <v>42</v>
      </c>
    </row>
    <row r="42" spans="1:9" ht="15.75" thickBot="1">
      <c r="A42" s="47" t="s">
        <v>29</v>
      </c>
      <c r="B42" s="55" t="s">
        <v>30</v>
      </c>
      <c r="C42" s="90">
        <v>1.89</v>
      </c>
      <c r="D42" s="87">
        <v>0.020532407407407405</v>
      </c>
      <c r="E42" s="88">
        <f>SUM(E39+D42)</f>
        <v>0.16237268518518522</v>
      </c>
      <c r="F42" s="89">
        <f>SUM(D42/C42)</f>
        <v>0.010863707622966881</v>
      </c>
      <c r="G42" s="97">
        <v>892</v>
      </c>
      <c r="H42" s="97">
        <v>741</v>
      </c>
      <c r="I42" s="115">
        <v>137</v>
      </c>
    </row>
    <row r="43" spans="1:9" ht="15">
      <c r="A43" s="56"/>
      <c r="B43" s="36" t="s">
        <v>2</v>
      </c>
      <c r="C43" s="19">
        <f>SUM(C42:C42)</f>
        <v>1.89</v>
      </c>
      <c r="D43" s="64">
        <f>SUM(D42:D42)</f>
        <v>0.020532407407407405</v>
      </c>
      <c r="E43" s="91"/>
      <c r="F43" s="85">
        <f>SUM(D43/C43)</f>
        <v>0.010863707622966881</v>
      </c>
      <c r="G43" s="100">
        <f>SUM(G42)</f>
        <v>892</v>
      </c>
      <c r="H43" s="100">
        <f>SUM(H42)</f>
        <v>741</v>
      </c>
      <c r="I43" s="106">
        <f>SUM(I42)</f>
        <v>137</v>
      </c>
    </row>
    <row r="44" spans="1:9" ht="15">
      <c r="A44" s="57"/>
      <c r="B44" s="37" t="s">
        <v>6</v>
      </c>
      <c r="C44" s="38">
        <f>SUM(C38+C43)</f>
        <v>22.17</v>
      </c>
      <c r="D44" s="39"/>
      <c r="E44" s="40">
        <f>SUM(E42)</f>
        <v>0.16237268518518522</v>
      </c>
      <c r="F44" s="78">
        <f>SUM(E44/C44)</f>
        <v>0.00732398219148332</v>
      </c>
      <c r="G44" s="101">
        <f>SUM(G38+G43)</f>
        <v>4240</v>
      </c>
      <c r="H44" s="101">
        <f>SUM(H38+H43)</f>
        <v>3506</v>
      </c>
      <c r="I44" s="114"/>
    </row>
    <row r="45" spans="1:9" ht="15.75" thickBot="1">
      <c r="A45" s="23"/>
      <c r="B45" s="41" t="s">
        <v>3</v>
      </c>
      <c r="C45" s="25"/>
      <c r="D45" s="42">
        <v>0</v>
      </c>
      <c r="E45" s="26">
        <f>SUM(E44+D45)</f>
        <v>0.16237268518518522</v>
      </c>
      <c r="F45" s="80"/>
      <c r="G45" s="92"/>
      <c r="H45" s="92"/>
      <c r="I45" s="111"/>
    </row>
    <row r="46" spans="1:9" ht="15.75" thickBot="1">
      <c r="A46" s="27"/>
      <c r="B46" s="28"/>
      <c r="C46" s="29"/>
      <c r="D46" s="44"/>
      <c r="E46" s="46"/>
      <c r="F46" s="54"/>
      <c r="G46" s="30"/>
      <c r="H46" s="30"/>
      <c r="I46" s="112"/>
    </row>
    <row r="47" spans="1:9" ht="15.75" thickBot="1">
      <c r="A47" s="122" t="s">
        <v>11</v>
      </c>
      <c r="B47" s="123"/>
      <c r="C47" s="69" t="s">
        <v>0</v>
      </c>
      <c r="D47" s="66" t="s">
        <v>1</v>
      </c>
      <c r="E47" s="66" t="s">
        <v>4</v>
      </c>
      <c r="F47" s="66" t="s">
        <v>5</v>
      </c>
      <c r="G47" s="66" t="s">
        <v>40</v>
      </c>
      <c r="H47" s="66" t="s">
        <v>41</v>
      </c>
      <c r="I47" s="108" t="s">
        <v>42</v>
      </c>
    </row>
    <row r="48" spans="1:9" ht="15.75" thickBot="1">
      <c r="A48" s="47" t="s">
        <v>31</v>
      </c>
      <c r="B48" s="55" t="s">
        <v>32</v>
      </c>
      <c r="C48" s="90">
        <v>1.48</v>
      </c>
      <c r="D48" s="87">
        <v>0.013287037037037036</v>
      </c>
      <c r="E48" s="88">
        <f>SUM(E45+D48)</f>
        <v>0.17565972222222226</v>
      </c>
      <c r="F48" s="89">
        <f>SUM(D48/C48)</f>
        <v>0.008977727727727727</v>
      </c>
      <c r="G48" s="97">
        <v>486</v>
      </c>
      <c r="H48" s="97">
        <v>545</v>
      </c>
      <c r="I48" s="115">
        <v>138</v>
      </c>
    </row>
    <row r="49" spans="1:9" ht="15">
      <c r="A49" s="129"/>
      <c r="B49" s="36" t="s">
        <v>2</v>
      </c>
      <c r="C49" s="19">
        <f>SUM(C48:C48)</f>
        <v>1.48</v>
      </c>
      <c r="D49" s="85">
        <f>SUM(D48:D48)</f>
        <v>0.013287037037037036</v>
      </c>
      <c r="E49" s="91"/>
      <c r="F49" s="85">
        <f>SUM(D49/C49)</f>
        <v>0.008977727727727727</v>
      </c>
      <c r="G49" s="100">
        <f>SUM(G48)</f>
        <v>486</v>
      </c>
      <c r="H49" s="100">
        <f>SUM(H48)</f>
        <v>545</v>
      </c>
      <c r="I49" s="106">
        <f>SUM(I48)</f>
        <v>138</v>
      </c>
    </row>
    <row r="50" spans="1:9" ht="15">
      <c r="A50" s="130"/>
      <c r="B50" s="37" t="s">
        <v>6</v>
      </c>
      <c r="C50" s="38">
        <f>SUM(C44+C49)</f>
        <v>23.650000000000002</v>
      </c>
      <c r="D50" s="39"/>
      <c r="E50" s="40">
        <f>SUM(E48)</f>
        <v>0.17565972222222226</v>
      </c>
      <c r="F50" s="78">
        <f>SUM(E50/C50)</f>
        <v>0.007427472398402632</v>
      </c>
      <c r="G50" s="101">
        <f>SUM(G44+G49)</f>
        <v>4726</v>
      </c>
      <c r="H50" s="101">
        <f>SUM(H44+J47)</f>
        <v>3506</v>
      </c>
      <c r="I50" s="114"/>
    </row>
    <row r="51" spans="1:9" ht="15.75" thickBot="1">
      <c r="A51" s="131"/>
      <c r="B51" s="41" t="s">
        <v>3</v>
      </c>
      <c r="C51" s="25"/>
      <c r="D51" s="42">
        <v>0</v>
      </c>
      <c r="E51" s="26">
        <f>SUM(E50+D51)</f>
        <v>0.17565972222222226</v>
      </c>
      <c r="F51" s="80"/>
      <c r="G51" s="92"/>
      <c r="H51" s="92"/>
      <c r="I51" s="111"/>
    </row>
    <row r="52" spans="1:9" ht="15.75" thickBot="1">
      <c r="A52" s="58"/>
      <c r="B52" s="59"/>
      <c r="C52" s="28"/>
      <c r="D52" s="28"/>
      <c r="E52" s="79"/>
      <c r="F52" s="28"/>
      <c r="G52" s="30"/>
      <c r="H52" s="30"/>
      <c r="I52" s="112"/>
    </row>
    <row r="53" spans="1:9" ht="15.75" thickBot="1">
      <c r="A53" s="132" t="s">
        <v>20</v>
      </c>
      <c r="B53" s="133"/>
      <c r="C53" s="69" t="s">
        <v>0</v>
      </c>
      <c r="D53" s="66" t="s">
        <v>1</v>
      </c>
      <c r="E53" s="67" t="s">
        <v>4</v>
      </c>
      <c r="F53" s="66" t="s">
        <v>5</v>
      </c>
      <c r="G53" s="66" t="s">
        <v>40</v>
      </c>
      <c r="H53" s="66" t="s">
        <v>41</v>
      </c>
      <c r="I53" s="108" t="s">
        <v>42</v>
      </c>
    </row>
    <row r="54" spans="1:9" ht="15">
      <c r="A54" s="72" t="s">
        <v>33</v>
      </c>
      <c r="B54" s="73" t="s">
        <v>45</v>
      </c>
      <c r="C54" s="49">
        <v>2.63</v>
      </c>
      <c r="D54" s="9">
        <v>0.021030092592592597</v>
      </c>
      <c r="E54" s="33">
        <f>SUM(E51+D54)</f>
        <v>0.19668981481481485</v>
      </c>
      <c r="F54" s="70">
        <f>SUM(D54/C54)</f>
        <v>0.007996232924940151</v>
      </c>
      <c r="G54" s="96">
        <v>463</v>
      </c>
      <c r="H54" s="96">
        <v>823</v>
      </c>
      <c r="I54" s="113">
        <v>137</v>
      </c>
    </row>
    <row r="55" spans="1:9" ht="15.75" thickBot="1">
      <c r="A55" s="74" t="s">
        <v>45</v>
      </c>
      <c r="B55" s="75" t="s">
        <v>27</v>
      </c>
      <c r="C55" s="15">
        <v>3.24</v>
      </c>
      <c r="D55" s="16">
        <v>0.02597222222222222</v>
      </c>
      <c r="E55" s="26">
        <f>SUM(E54+D55)</f>
        <v>0.22266203703703707</v>
      </c>
      <c r="F55" s="42">
        <f>SUM(D55/C55)</f>
        <v>0.008016117969821672</v>
      </c>
      <c r="G55" s="92">
        <v>722</v>
      </c>
      <c r="H55" s="92">
        <v>335</v>
      </c>
      <c r="I55" s="111">
        <v>138</v>
      </c>
    </row>
    <row r="56" spans="1:9" ht="15">
      <c r="A56" s="130"/>
      <c r="B56" s="71" t="s">
        <v>2</v>
      </c>
      <c r="C56" s="19">
        <f>SUM(C54:C55)</f>
        <v>5.87</v>
      </c>
      <c r="D56" s="20">
        <f>SUM(D54:D55)</f>
        <v>0.047002314814814816</v>
      </c>
      <c r="E56" s="20"/>
      <c r="F56" s="85">
        <f>SUM(D56/C56)</f>
        <v>0.008007208656697583</v>
      </c>
      <c r="G56" s="100">
        <f>SUM(G54:G55)</f>
        <v>1185</v>
      </c>
      <c r="H56" s="100">
        <f>SUM(H54:H55)</f>
        <v>1158</v>
      </c>
      <c r="I56" s="106">
        <f>SUM(I54:I55)/2</f>
        <v>137.5</v>
      </c>
    </row>
    <row r="57" spans="1:9" ht="15">
      <c r="A57" s="130"/>
      <c r="B57" s="37" t="s">
        <v>6</v>
      </c>
      <c r="C57" s="38">
        <f>SUM(C50+C56)</f>
        <v>29.520000000000003</v>
      </c>
      <c r="D57" s="39"/>
      <c r="E57" s="40">
        <f>SUM(E55)</f>
        <v>0.22266203703703707</v>
      </c>
      <c r="F57" s="78">
        <f>SUM(E57/C57)</f>
        <v>0.007542751932148951</v>
      </c>
      <c r="G57" s="101">
        <f>SUM(G50+G56)</f>
        <v>5911</v>
      </c>
      <c r="H57" s="101">
        <f>SUM(H50+H56)</f>
        <v>4664</v>
      </c>
      <c r="I57" s="114"/>
    </row>
    <row r="58" spans="1:9" ht="15.75" thickBot="1">
      <c r="A58" s="131"/>
      <c r="B58" s="41" t="s">
        <v>3</v>
      </c>
      <c r="C58" s="25"/>
      <c r="D58" s="42">
        <v>0</v>
      </c>
      <c r="E58" s="26">
        <f>SUM(E57+D58)</f>
        <v>0.22266203703703707</v>
      </c>
      <c r="F58" s="80"/>
      <c r="G58" s="92"/>
      <c r="H58" s="92"/>
      <c r="I58" s="111"/>
    </row>
    <row r="59" spans="1:9" ht="15.75" thickBot="1">
      <c r="A59" s="27"/>
      <c r="B59" s="28"/>
      <c r="C59" s="28"/>
      <c r="D59" s="28"/>
      <c r="E59" s="79"/>
      <c r="F59" s="28"/>
      <c r="G59" s="30"/>
      <c r="H59" s="30"/>
      <c r="I59" s="112"/>
    </row>
    <row r="60" spans="1:9" ht="15.75" thickBot="1">
      <c r="A60" s="122" t="s">
        <v>13</v>
      </c>
      <c r="B60" s="123"/>
      <c r="C60" s="69" t="s">
        <v>0</v>
      </c>
      <c r="D60" s="66" t="s">
        <v>1</v>
      </c>
      <c r="E60" s="67" t="s">
        <v>4</v>
      </c>
      <c r="F60" s="66" t="s">
        <v>5</v>
      </c>
      <c r="G60" s="66" t="s">
        <v>40</v>
      </c>
      <c r="H60" s="66" t="s">
        <v>41</v>
      </c>
      <c r="I60" s="108" t="s">
        <v>42</v>
      </c>
    </row>
    <row r="61" spans="1:9" ht="15.75" thickBot="1">
      <c r="A61" s="47" t="s">
        <v>27</v>
      </c>
      <c r="B61" s="55" t="s">
        <v>34</v>
      </c>
      <c r="C61" s="90">
        <v>1.78</v>
      </c>
      <c r="D61" s="87">
        <v>0.011921296296296298</v>
      </c>
      <c r="E61" s="88">
        <f>SUM(E58+D61)</f>
        <v>0.23458333333333337</v>
      </c>
      <c r="F61" s="89">
        <f>SUM(D61/C61)</f>
        <v>0.00669735746982938</v>
      </c>
      <c r="G61" s="97">
        <v>69</v>
      </c>
      <c r="H61" s="97">
        <v>538</v>
      </c>
      <c r="I61" s="115">
        <v>135</v>
      </c>
    </row>
    <row r="62" spans="1:9" ht="15">
      <c r="A62" s="129"/>
      <c r="B62" s="36" t="s">
        <v>2</v>
      </c>
      <c r="C62" s="19">
        <f>SUM(C61:C61)</f>
        <v>1.78</v>
      </c>
      <c r="D62" s="85">
        <f>SUM(D61:D61)</f>
        <v>0.011921296296296298</v>
      </c>
      <c r="E62" s="20"/>
      <c r="F62" s="85">
        <f>SUM(D62/C62)</f>
        <v>0.00669735746982938</v>
      </c>
      <c r="G62" s="100">
        <f>SUM(G61)</f>
        <v>69</v>
      </c>
      <c r="H62" s="100">
        <f>SUM(H61)</f>
        <v>538</v>
      </c>
      <c r="I62" s="106">
        <f>SUM(I61)</f>
        <v>135</v>
      </c>
    </row>
    <row r="63" spans="1:9" ht="15">
      <c r="A63" s="130"/>
      <c r="B63" s="37" t="s">
        <v>6</v>
      </c>
      <c r="C63" s="38">
        <f>SUM(C57+C62)</f>
        <v>31.300000000000004</v>
      </c>
      <c r="D63" s="39"/>
      <c r="E63" s="40">
        <f>SUM(E61)</f>
        <v>0.23458333333333337</v>
      </c>
      <c r="F63" s="78">
        <f>SUM(E63/C63)</f>
        <v>0.007494675186368477</v>
      </c>
      <c r="G63" s="101">
        <f>SUM(G57+G62)</f>
        <v>5980</v>
      </c>
      <c r="H63" s="101">
        <f>SUM(H57+H62)</f>
        <v>5202</v>
      </c>
      <c r="I63" s="114"/>
    </row>
    <row r="64" spans="1:9" ht="15.75" thickBot="1">
      <c r="A64" s="131"/>
      <c r="B64" s="41" t="s">
        <v>3</v>
      </c>
      <c r="C64" s="25"/>
      <c r="D64" s="42">
        <v>0.0025810185185185185</v>
      </c>
      <c r="E64" s="26">
        <f>SUM(E63+D64)</f>
        <v>0.2371643518518519</v>
      </c>
      <c r="F64" s="80"/>
      <c r="G64" s="92"/>
      <c r="H64" s="92"/>
      <c r="I64" s="111"/>
    </row>
    <row r="65" spans="1:9" ht="15.75" thickBot="1">
      <c r="A65" s="62"/>
      <c r="B65" s="63"/>
      <c r="C65" s="28"/>
      <c r="D65" s="28"/>
      <c r="E65" s="79"/>
      <c r="F65" s="28"/>
      <c r="G65" s="30"/>
      <c r="H65" s="30"/>
      <c r="I65" s="112"/>
    </row>
    <row r="66" spans="1:9" ht="15.75" thickBot="1">
      <c r="A66" s="122" t="s">
        <v>14</v>
      </c>
      <c r="B66" s="123"/>
      <c r="C66" s="69" t="s">
        <v>0</v>
      </c>
      <c r="D66" s="66" t="s">
        <v>1</v>
      </c>
      <c r="E66" s="67" t="s">
        <v>4</v>
      </c>
      <c r="F66" s="66" t="s">
        <v>5</v>
      </c>
      <c r="G66" s="66" t="s">
        <v>40</v>
      </c>
      <c r="H66" s="66" t="s">
        <v>41</v>
      </c>
      <c r="I66" s="108" t="s">
        <v>42</v>
      </c>
    </row>
    <row r="67" spans="1:9" ht="15">
      <c r="A67" s="47" t="s">
        <v>35</v>
      </c>
      <c r="B67" s="48" t="s">
        <v>46</v>
      </c>
      <c r="C67" s="8">
        <v>4.03</v>
      </c>
      <c r="D67" s="9">
        <v>0.034618055555555555</v>
      </c>
      <c r="E67" s="33">
        <f>SUM(E64+D67)</f>
        <v>0.27178240740740744</v>
      </c>
      <c r="F67" s="70">
        <f>SUM(D67/C67)</f>
        <v>0.008590088227185001</v>
      </c>
      <c r="G67" s="96">
        <v>1060</v>
      </c>
      <c r="H67" s="96">
        <v>315</v>
      </c>
      <c r="I67" s="113">
        <v>134</v>
      </c>
    </row>
    <row r="68" spans="1:9" ht="15.75" thickBot="1">
      <c r="A68" s="14" t="s">
        <v>46</v>
      </c>
      <c r="B68" s="50" t="s">
        <v>36</v>
      </c>
      <c r="C68" s="15">
        <v>3</v>
      </c>
      <c r="D68" s="42">
        <v>0.0190625</v>
      </c>
      <c r="E68" s="26">
        <f>SUM(E67+D68)</f>
        <v>0.2908449074074074</v>
      </c>
      <c r="F68" s="42">
        <f>SUM(D68/C68)</f>
        <v>0.006354166666666667</v>
      </c>
      <c r="G68" s="92">
        <v>79</v>
      </c>
      <c r="H68" s="92">
        <v>246</v>
      </c>
      <c r="I68" s="111">
        <v>137</v>
      </c>
    </row>
    <row r="69" spans="1:9" ht="15">
      <c r="A69" s="129"/>
      <c r="B69" s="36" t="s">
        <v>2</v>
      </c>
      <c r="C69" s="19">
        <f>SUM(C67:C68)</f>
        <v>7.03</v>
      </c>
      <c r="D69" s="20">
        <f>SUM(D67:D68)</f>
        <v>0.05368055555555555</v>
      </c>
      <c r="E69" s="20"/>
      <c r="F69" s="85">
        <f>SUM(D69/C69)</f>
        <v>0.0076359253990832925</v>
      </c>
      <c r="G69" s="100">
        <f>SUM(G67:G68)</f>
        <v>1139</v>
      </c>
      <c r="H69" s="100">
        <f>SUM(H67:H68)</f>
        <v>561</v>
      </c>
      <c r="I69" s="106">
        <f>SUM(I67:I68)/2</f>
        <v>135.5</v>
      </c>
    </row>
    <row r="70" spans="1:9" ht="15">
      <c r="A70" s="130"/>
      <c r="B70" s="37" t="s">
        <v>6</v>
      </c>
      <c r="C70" s="38">
        <f>SUM(C63+C69)</f>
        <v>38.330000000000005</v>
      </c>
      <c r="D70" s="39"/>
      <c r="E70" s="40">
        <f>SUM(E68)</f>
        <v>0.2908449074074074</v>
      </c>
      <c r="F70" s="78">
        <f>SUM(E70/C70)</f>
        <v>0.007587918273086548</v>
      </c>
      <c r="G70" s="101">
        <f>SUM(G63+G69)</f>
        <v>7119</v>
      </c>
      <c r="H70" s="101">
        <f>SUM(H63+H69)</f>
        <v>5763</v>
      </c>
      <c r="I70" s="114"/>
    </row>
    <row r="71" spans="1:9" ht="15.75" thickBot="1">
      <c r="A71" s="131"/>
      <c r="B71" s="41" t="s">
        <v>3</v>
      </c>
      <c r="C71" s="25"/>
      <c r="D71" s="42">
        <v>0</v>
      </c>
      <c r="E71" s="26">
        <f>SUM(E68+D71)</f>
        <v>0.2908449074074074</v>
      </c>
      <c r="F71" s="80"/>
      <c r="G71" s="92"/>
      <c r="H71" s="92"/>
      <c r="I71" s="111"/>
    </row>
    <row r="72" spans="3:9" ht="15.75" thickBot="1">
      <c r="C72" s="28"/>
      <c r="D72" s="28"/>
      <c r="E72" s="79"/>
      <c r="F72" s="28"/>
      <c r="G72" s="30"/>
      <c r="H72" s="30"/>
      <c r="I72" s="112"/>
    </row>
    <row r="73" spans="1:9" ht="15.75" thickBot="1">
      <c r="A73" s="122" t="s">
        <v>15</v>
      </c>
      <c r="B73" s="123"/>
      <c r="C73" s="69" t="s">
        <v>0</v>
      </c>
      <c r="D73" s="66" t="s">
        <v>1</v>
      </c>
      <c r="E73" s="67" t="s">
        <v>4</v>
      </c>
      <c r="F73" s="66" t="s">
        <v>5</v>
      </c>
      <c r="G73" s="66" t="s">
        <v>40</v>
      </c>
      <c r="H73" s="66" t="s">
        <v>41</v>
      </c>
      <c r="I73" s="108" t="s">
        <v>42</v>
      </c>
    </row>
    <row r="74" spans="1:9" ht="15">
      <c r="A74" s="47" t="s">
        <v>36</v>
      </c>
      <c r="B74" s="55" t="s">
        <v>22</v>
      </c>
      <c r="C74" s="8">
        <v>4.29</v>
      </c>
      <c r="D74" s="9">
        <v>0.031041666666666665</v>
      </c>
      <c r="E74" s="33">
        <f>SUM(E71+D74)</f>
        <v>0.3218865740740741</v>
      </c>
      <c r="F74" s="70">
        <f>SUM(D74/C74)</f>
        <v>0.007235819735819735</v>
      </c>
      <c r="G74" s="96">
        <v>308</v>
      </c>
      <c r="H74" s="96">
        <v>404</v>
      </c>
      <c r="I74" s="113">
        <v>133</v>
      </c>
    </row>
    <row r="75" spans="1:9" ht="15.75" thickBot="1">
      <c r="A75" s="10" t="s">
        <v>22</v>
      </c>
      <c r="B75" s="34" t="s">
        <v>24</v>
      </c>
      <c r="C75" s="15">
        <v>1.69</v>
      </c>
      <c r="D75" s="16">
        <v>0.01266203703703704</v>
      </c>
      <c r="E75" s="26">
        <f>SUM(E74+D75)</f>
        <v>0.33454861111111117</v>
      </c>
      <c r="F75" s="42">
        <f>SUM(D75/C75)</f>
        <v>0.007492329607714225</v>
      </c>
      <c r="G75" s="92">
        <v>89</v>
      </c>
      <c r="H75" s="92">
        <v>371</v>
      </c>
      <c r="I75" s="111">
        <v>133</v>
      </c>
    </row>
    <row r="76" spans="1:9" ht="15">
      <c r="A76" s="129"/>
      <c r="B76" s="36" t="s">
        <v>2</v>
      </c>
      <c r="C76" s="19">
        <f>SUM(C74:C75)</f>
        <v>5.98</v>
      </c>
      <c r="D76" s="20">
        <f>SUM(D74:D75)</f>
        <v>0.0437037037037037</v>
      </c>
      <c r="E76" s="20"/>
      <c r="F76" s="85">
        <f>SUM(D76/C76)</f>
        <v>0.007308311656137743</v>
      </c>
      <c r="G76" s="100">
        <f>SUM(G74:G75)</f>
        <v>397</v>
      </c>
      <c r="H76" s="100">
        <f>SUM(H74:H75)</f>
        <v>775</v>
      </c>
      <c r="I76" s="106">
        <f>SUM(I74:I75)/2</f>
        <v>133</v>
      </c>
    </row>
    <row r="77" spans="1:9" ht="15">
      <c r="A77" s="130"/>
      <c r="B77" s="37" t="s">
        <v>6</v>
      </c>
      <c r="C77" s="38">
        <f>SUM(C70+C76)</f>
        <v>44.31</v>
      </c>
      <c r="D77" s="39"/>
      <c r="E77" s="40">
        <f>SUM(E75)</f>
        <v>0.33454861111111117</v>
      </c>
      <c r="F77" s="78">
        <f>SUM(E77/C77)</f>
        <v>0.007550183053737557</v>
      </c>
      <c r="G77" s="101">
        <f>SUM(G70+G76)</f>
        <v>7516</v>
      </c>
      <c r="H77" s="101">
        <f>SUM(H70+H76)</f>
        <v>6538</v>
      </c>
      <c r="I77" s="114"/>
    </row>
    <row r="78" spans="1:9" ht="15.75" thickBot="1">
      <c r="A78" s="131"/>
      <c r="B78" s="41" t="s">
        <v>3</v>
      </c>
      <c r="C78" s="25"/>
      <c r="D78" s="42">
        <v>0.0006481481481481481</v>
      </c>
      <c r="E78" s="26">
        <f>SUM(E77+D78)</f>
        <v>0.33519675925925935</v>
      </c>
      <c r="F78" s="80"/>
      <c r="G78" s="92"/>
      <c r="H78" s="92"/>
      <c r="I78" s="111"/>
    </row>
    <row r="79" spans="3:9" ht="15.75" thickBot="1">
      <c r="C79" s="28"/>
      <c r="D79" s="28"/>
      <c r="E79" s="79"/>
      <c r="F79" s="28"/>
      <c r="G79" s="30"/>
      <c r="H79" s="30"/>
      <c r="I79" s="112"/>
    </row>
    <row r="80" spans="1:9" ht="15.75" thickBot="1">
      <c r="A80" s="122" t="s">
        <v>16</v>
      </c>
      <c r="B80" s="123"/>
      <c r="C80" s="69" t="s">
        <v>0</v>
      </c>
      <c r="D80" s="66" t="s">
        <v>1</v>
      </c>
      <c r="E80" s="67" t="s">
        <v>4</v>
      </c>
      <c r="F80" s="66" t="s">
        <v>5</v>
      </c>
      <c r="G80" s="66" t="s">
        <v>40</v>
      </c>
      <c r="H80" s="66" t="s">
        <v>41</v>
      </c>
      <c r="I80" s="108" t="s">
        <v>42</v>
      </c>
    </row>
    <row r="81" spans="1:9" ht="15">
      <c r="A81" s="47" t="s">
        <v>37</v>
      </c>
      <c r="B81" s="55" t="s">
        <v>47</v>
      </c>
      <c r="C81" s="8">
        <v>3.01</v>
      </c>
      <c r="D81" s="9">
        <v>0.02377314814814815</v>
      </c>
      <c r="E81" s="33">
        <f>SUM(E78+D81)</f>
        <v>0.3589699074074075</v>
      </c>
      <c r="F81" s="70">
        <f>SUM(D81/C81)</f>
        <v>0.007898055863172144</v>
      </c>
      <c r="G81" s="96">
        <v>381</v>
      </c>
      <c r="H81" s="96">
        <v>269</v>
      </c>
      <c r="I81" s="113">
        <v>132</v>
      </c>
    </row>
    <row r="82" spans="1:9" ht="15">
      <c r="A82" s="10" t="s">
        <v>47</v>
      </c>
      <c r="B82" s="34" t="s">
        <v>48</v>
      </c>
      <c r="C82" s="11">
        <v>2.98</v>
      </c>
      <c r="D82" s="12">
        <v>0.019988425925925927</v>
      </c>
      <c r="E82" s="13">
        <f>SUM(E81+D82)</f>
        <v>0.3789583333333334</v>
      </c>
      <c r="F82" s="77">
        <f>SUM(D82/C82)</f>
        <v>0.006707525478498633</v>
      </c>
      <c r="G82" s="98">
        <v>49</v>
      </c>
      <c r="H82" s="98">
        <v>682</v>
      </c>
      <c r="I82" s="116">
        <v>131</v>
      </c>
    </row>
    <row r="83" spans="1:9" ht="15.75" thickBot="1">
      <c r="A83" s="14" t="s">
        <v>48</v>
      </c>
      <c r="B83" s="35" t="s">
        <v>38</v>
      </c>
      <c r="C83" s="15">
        <v>2.8</v>
      </c>
      <c r="D83" s="16">
        <v>0.020775462962962964</v>
      </c>
      <c r="E83" s="26">
        <f>SUM(E82+D83)</f>
        <v>0.39973379629629635</v>
      </c>
      <c r="F83" s="42">
        <f>SUM(D83/C83)</f>
        <v>0.007419808201058202</v>
      </c>
      <c r="G83" s="92">
        <v>318</v>
      </c>
      <c r="H83" s="92">
        <v>400</v>
      </c>
      <c r="I83" s="111">
        <v>134</v>
      </c>
    </row>
    <row r="84" spans="1:9" ht="15">
      <c r="A84" s="129"/>
      <c r="B84" s="36" t="s">
        <v>2</v>
      </c>
      <c r="C84" s="19">
        <f>SUM(C81:C83)</f>
        <v>8.79</v>
      </c>
      <c r="D84" s="20">
        <f>SUM(D81:D83)</f>
        <v>0.06453703703703705</v>
      </c>
      <c r="E84" s="20"/>
      <c r="F84" s="85">
        <f>SUM(D84/C84)</f>
        <v>0.007342097501369403</v>
      </c>
      <c r="G84" s="100">
        <f>SUM(G81:G83)</f>
        <v>748</v>
      </c>
      <c r="H84" s="100">
        <f>SUM(H81:H83)</f>
        <v>1351</v>
      </c>
      <c r="I84" s="106">
        <f>SUM(I81:I83)/3</f>
        <v>132.33333333333334</v>
      </c>
    </row>
    <row r="85" spans="1:9" ht="15.75" thickBot="1">
      <c r="A85" s="131"/>
      <c r="B85" s="60" t="s">
        <v>6</v>
      </c>
      <c r="C85" s="81">
        <f>SUM(C77+C84)</f>
        <v>53.1</v>
      </c>
      <c r="D85" s="82"/>
      <c r="E85" s="83">
        <f>SUM(E83)</f>
        <v>0.39973379629629635</v>
      </c>
      <c r="F85" s="84">
        <f>SUM(E85/C85)</f>
        <v>0.007527943433075261</v>
      </c>
      <c r="G85" s="102">
        <f>SUM(G77+G84)</f>
        <v>8264</v>
      </c>
      <c r="H85" s="102">
        <f>SUM(H77+H84)</f>
        <v>7889</v>
      </c>
      <c r="I85" s="117">
        <v>135</v>
      </c>
    </row>
  </sheetData>
  <sheetProtection/>
  <mergeCells count="24">
    <mergeCell ref="A2:B2"/>
    <mergeCell ref="A3:B3"/>
    <mergeCell ref="A8:B8"/>
    <mergeCell ref="A22:B22"/>
    <mergeCell ref="A76:A78"/>
    <mergeCell ref="A80:B80"/>
    <mergeCell ref="A84:A85"/>
    <mergeCell ref="A66:B66"/>
    <mergeCell ref="A35:B35"/>
    <mergeCell ref="A41:B41"/>
    <mergeCell ref="A47:B47"/>
    <mergeCell ref="A56:A58"/>
    <mergeCell ref="A62:A64"/>
    <mergeCell ref="A69:A71"/>
    <mergeCell ref="C1:I1"/>
    <mergeCell ref="A15:B15"/>
    <mergeCell ref="A18:A20"/>
    <mergeCell ref="A60:B60"/>
    <mergeCell ref="A28:B28"/>
    <mergeCell ref="A73:B73"/>
    <mergeCell ref="A49:A51"/>
    <mergeCell ref="A53:B53"/>
    <mergeCell ref="A11:A13"/>
    <mergeCell ref="A24:A26"/>
  </mergeCells>
  <printOptions/>
  <pageMargins left="0.71" right="0.71" top="0.31" bottom="0.2" header="0.52" footer="0.31"/>
  <pageSetup horizontalDpi="200" verticalDpi="200" orientation="landscape"/>
  <rowBreaks count="2" manualBreakCount="2">
    <brk id="33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26" sqref="B26"/>
    </sheetView>
  </sheetViews>
  <sheetFormatPr defaultColWidth="8.8515625" defaultRowHeight="15"/>
  <cols>
    <col min="1" max="1" width="12.8515625" style="0" customWidth="1"/>
    <col min="2" max="2" width="10.421875" style="1" customWidth="1"/>
    <col min="3" max="3" width="7.8515625" style="1" customWidth="1"/>
  </cols>
  <sheetData>
    <row r="1" spans="1:5" ht="36">
      <c r="A1" s="103" t="s">
        <v>50</v>
      </c>
      <c r="B1" s="103" t="s">
        <v>49</v>
      </c>
      <c r="C1" s="103" t="s">
        <v>53</v>
      </c>
      <c r="D1" s="103" t="s">
        <v>51</v>
      </c>
      <c r="E1" s="103" t="s">
        <v>52</v>
      </c>
    </row>
    <row r="2" spans="1:5" ht="18">
      <c r="A2" s="104">
        <v>1.21</v>
      </c>
      <c r="B2" s="105">
        <v>0.007967592592592592</v>
      </c>
      <c r="C2" s="104">
        <v>123</v>
      </c>
      <c r="D2" s="104">
        <v>89</v>
      </c>
      <c r="E2" s="104">
        <v>0</v>
      </c>
    </row>
    <row r="3" spans="1:5" ht="18">
      <c r="A3" s="104">
        <v>3.07</v>
      </c>
      <c r="B3" s="105">
        <v>0.021129629629629627</v>
      </c>
      <c r="C3" s="104">
        <v>136</v>
      </c>
      <c r="D3" s="104">
        <v>791</v>
      </c>
      <c r="E3" s="104">
        <v>187</v>
      </c>
    </row>
    <row r="4" spans="1:5" ht="18">
      <c r="A4" s="104">
        <v>2.36</v>
      </c>
      <c r="B4" s="105">
        <v>0.01727314814814815</v>
      </c>
      <c r="C4" s="104">
        <v>137</v>
      </c>
      <c r="D4" s="104">
        <v>568</v>
      </c>
      <c r="E4" s="104">
        <v>482</v>
      </c>
    </row>
    <row r="5" spans="1:5" ht="18">
      <c r="A5" s="104">
        <v>2.4</v>
      </c>
      <c r="B5" s="105">
        <v>0.018444444444444444</v>
      </c>
      <c r="C5" s="104">
        <v>138</v>
      </c>
      <c r="D5" s="104">
        <v>636</v>
      </c>
      <c r="E5" s="104">
        <v>636</v>
      </c>
    </row>
    <row r="6" spans="1:5" ht="18">
      <c r="A6" s="104">
        <v>1.04</v>
      </c>
      <c r="B6" s="105">
        <v>0.005953703703703704</v>
      </c>
      <c r="C6" s="104">
        <v>138</v>
      </c>
      <c r="D6" s="104">
        <v>0</v>
      </c>
      <c r="E6" s="104">
        <v>243</v>
      </c>
    </row>
    <row r="7" spans="1:5" ht="18">
      <c r="A7" s="104">
        <v>1.11</v>
      </c>
      <c r="B7" s="105">
        <v>0.007418981481481481</v>
      </c>
      <c r="C7" s="104">
        <v>135</v>
      </c>
      <c r="D7" s="104">
        <v>89</v>
      </c>
      <c r="E7" s="104">
        <v>341</v>
      </c>
    </row>
    <row r="8" spans="1:5" ht="18">
      <c r="A8" s="104">
        <v>3.39</v>
      </c>
      <c r="B8" s="105">
        <v>0.024784722222222222</v>
      </c>
      <c r="C8" s="104">
        <v>134</v>
      </c>
      <c r="D8" s="104">
        <v>794</v>
      </c>
      <c r="E8" s="104">
        <v>79</v>
      </c>
    </row>
    <row r="9" spans="1:5" ht="18">
      <c r="A9" s="104">
        <v>2.42</v>
      </c>
      <c r="B9" s="105">
        <v>0.014694444444444446</v>
      </c>
      <c r="C9" s="104">
        <v>139</v>
      </c>
      <c r="D9" s="104">
        <v>164</v>
      </c>
      <c r="E9" s="104">
        <v>105</v>
      </c>
    </row>
    <row r="10" spans="1:5" ht="18">
      <c r="A10" s="104">
        <v>3.27</v>
      </c>
      <c r="B10" s="105">
        <v>0.022083333333333333</v>
      </c>
      <c r="C10" s="104">
        <v>138</v>
      </c>
      <c r="D10" s="104">
        <v>217</v>
      </c>
      <c r="E10" s="104">
        <v>692</v>
      </c>
    </row>
    <row r="11" spans="1:5" ht="18">
      <c r="A11" s="104">
        <v>0.01</v>
      </c>
      <c r="B11" s="105">
        <v>0.002096064814814815</v>
      </c>
      <c r="C11" s="104">
        <v>114</v>
      </c>
      <c r="D11" s="104">
        <v>0</v>
      </c>
      <c r="E11" s="104">
        <v>13</v>
      </c>
    </row>
    <row r="12" spans="1:5" ht="18">
      <c r="A12" s="104">
        <v>1.89</v>
      </c>
      <c r="B12" s="105">
        <v>0.02053587962962963</v>
      </c>
      <c r="C12" s="104">
        <v>137</v>
      </c>
      <c r="D12" s="104">
        <v>892</v>
      </c>
      <c r="E12" s="104">
        <v>741</v>
      </c>
    </row>
    <row r="13" spans="1:5" ht="18">
      <c r="A13" s="104">
        <v>1.48</v>
      </c>
      <c r="B13" s="105">
        <v>0.01328472222222222</v>
      </c>
      <c r="C13" s="104">
        <v>138</v>
      </c>
      <c r="D13" s="104">
        <v>486</v>
      </c>
      <c r="E13" s="104">
        <v>545</v>
      </c>
    </row>
    <row r="14" spans="1:5" ht="18">
      <c r="A14" s="104">
        <v>2.63</v>
      </c>
      <c r="B14" s="105">
        <v>0.021025462962962965</v>
      </c>
      <c r="C14" s="104">
        <v>137</v>
      </c>
      <c r="D14" s="104">
        <v>463</v>
      </c>
      <c r="E14" s="104">
        <v>823</v>
      </c>
    </row>
    <row r="15" spans="1:5" ht="18">
      <c r="A15" s="104">
        <v>3.24</v>
      </c>
      <c r="B15" s="105">
        <v>0.025968750000000002</v>
      </c>
      <c r="C15" s="104">
        <v>138</v>
      </c>
      <c r="D15" s="104">
        <v>722</v>
      </c>
      <c r="E15" s="104">
        <v>335</v>
      </c>
    </row>
    <row r="16" spans="1:5" ht="18">
      <c r="A16" s="104">
        <v>1.78</v>
      </c>
      <c r="B16" s="105">
        <v>0.011920138888888888</v>
      </c>
      <c r="C16" s="104">
        <v>135</v>
      </c>
      <c r="D16" s="104">
        <v>69</v>
      </c>
      <c r="E16" s="104">
        <v>538</v>
      </c>
    </row>
    <row r="17" spans="1:5" ht="18">
      <c r="A17" s="104">
        <v>0.01</v>
      </c>
      <c r="B17" s="105">
        <v>0.0025810185185185185</v>
      </c>
      <c r="C17" s="104">
        <v>112</v>
      </c>
      <c r="D17" s="104">
        <v>0</v>
      </c>
      <c r="E17" s="104">
        <v>0</v>
      </c>
    </row>
    <row r="18" spans="1:5" ht="18">
      <c r="A18" s="104">
        <v>4.03</v>
      </c>
      <c r="B18" s="105">
        <v>0.03461342592592593</v>
      </c>
      <c r="C18" s="104">
        <v>134</v>
      </c>
      <c r="D18" s="104">
        <v>1060</v>
      </c>
      <c r="E18" s="104">
        <v>315</v>
      </c>
    </row>
    <row r="19" spans="1:5" ht="18">
      <c r="A19" s="104">
        <v>3</v>
      </c>
      <c r="B19" s="105">
        <v>0.019056712962962963</v>
      </c>
      <c r="C19" s="104">
        <v>137</v>
      </c>
      <c r="D19" s="104">
        <v>79</v>
      </c>
      <c r="E19" s="104">
        <v>246</v>
      </c>
    </row>
    <row r="20" spans="1:5" ht="18">
      <c r="A20" s="104">
        <v>4.29</v>
      </c>
      <c r="B20" s="105">
        <v>0.031042824074074077</v>
      </c>
      <c r="C20" s="104">
        <v>133</v>
      </c>
      <c r="D20" s="104">
        <v>308</v>
      </c>
      <c r="E20" s="104">
        <v>404</v>
      </c>
    </row>
    <row r="21" spans="1:5" ht="18">
      <c r="A21" s="104">
        <v>1.68</v>
      </c>
      <c r="B21" s="105">
        <v>0.012657407407407407</v>
      </c>
      <c r="C21" s="104">
        <v>133</v>
      </c>
      <c r="D21" s="104">
        <v>89</v>
      </c>
      <c r="E21" s="104">
        <v>371</v>
      </c>
    </row>
    <row r="22" spans="1:5" ht="18">
      <c r="A22" s="104">
        <v>0.01</v>
      </c>
      <c r="B22" s="105">
        <v>0.0006446759259259259</v>
      </c>
      <c r="C22" s="104">
        <v>113</v>
      </c>
      <c r="D22" s="104">
        <v>0</v>
      </c>
      <c r="E22" s="104">
        <v>0</v>
      </c>
    </row>
    <row r="23" spans="1:5" ht="18">
      <c r="A23" s="104">
        <v>3.01</v>
      </c>
      <c r="B23" s="105">
        <v>0.02376851851851852</v>
      </c>
      <c r="C23" s="104">
        <v>132</v>
      </c>
      <c r="D23" s="104">
        <v>381</v>
      </c>
      <c r="E23" s="104">
        <v>269</v>
      </c>
    </row>
    <row r="24" spans="1:5" ht="18">
      <c r="A24" s="104">
        <v>2.98</v>
      </c>
      <c r="B24" s="105">
        <v>0.019989583333333335</v>
      </c>
      <c r="C24" s="104">
        <v>131</v>
      </c>
      <c r="D24" s="104">
        <v>49</v>
      </c>
      <c r="E24" s="104">
        <v>682</v>
      </c>
    </row>
    <row r="25" spans="1:5" ht="18">
      <c r="A25" s="104">
        <v>2.79</v>
      </c>
      <c r="B25" s="105">
        <v>0.020778935185185185</v>
      </c>
      <c r="C25" s="104">
        <v>134</v>
      </c>
      <c r="D25" s="104">
        <v>318</v>
      </c>
      <c r="E25" s="104">
        <v>400</v>
      </c>
    </row>
    <row r="26" ht="13.5">
      <c r="B26" s="118">
        <f>SUM(B2:B25)</f>
        <v>0.3997141203703704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John Kynaston</cp:lastModifiedBy>
  <cp:lastPrinted>2015-03-22T15:59:07Z</cp:lastPrinted>
  <dcterms:created xsi:type="dcterms:W3CDTF">2009-03-04T11:25:37Z</dcterms:created>
  <dcterms:modified xsi:type="dcterms:W3CDTF">2015-03-22T18:46:14Z</dcterms:modified>
  <cp:category/>
  <cp:version/>
  <cp:contentType/>
  <cp:contentStatus/>
</cp:coreProperties>
</file>