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0" windowWidth="29180" windowHeight="13740" activeTab="0"/>
  </bookViews>
  <sheets>
    <sheet name="Pla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<sst xmlns="http://schemas.openxmlformats.org/spreadsheetml/2006/main" count="235" uniqueCount="141">
  <si>
    <t>distance</t>
  </si>
  <si>
    <t>time</t>
  </si>
  <si>
    <t>Leg Total</t>
  </si>
  <si>
    <t>Rest</t>
  </si>
  <si>
    <t>total</t>
  </si>
  <si>
    <t>pace</t>
  </si>
  <si>
    <t>Total</t>
  </si>
  <si>
    <t>Hardmoors 55</t>
  </si>
  <si>
    <t>start</t>
  </si>
  <si>
    <t>sign post</t>
  </si>
  <si>
    <t>check point</t>
  </si>
  <si>
    <t>self clip</t>
  </si>
  <si>
    <t xml:space="preserve">check point </t>
  </si>
  <si>
    <t>asc</t>
  </si>
  <si>
    <t>dec</t>
  </si>
  <si>
    <t>av hr</t>
  </si>
  <si>
    <t>gate/junction</t>
  </si>
  <si>
    <t>bridge</t>
  </si>
  <si>
    <t>Saturday 19 March 2016</t>
  </si>
  <si>
    <t>Helmsley to White Horse</t>
  </si>
  <si>
    <t>cold kirby</t>
  </si>
  <si>
    <t>White Horse to Sneck Yate Bank</t>
  </si>
  <si>
    <t>Sneck Yate Bank to Osmotherley</t>
  </si>
  <si>
    <t>junction</t>
  </si>
  <si>
    <t>Osmotherley to Scugdale</t>
  </si>
  <si>
    <t>tv tower</t>
  </si>
  <si>
    <t>Scugdale to Clay Bank</t>
  </si>
  <si>
    <t>Clay Bank to Kildale</t>
  </si>
  <si>
    <t>Kildale to Roseberry Topping</t>
  </si>
  <si>
    <t>cooks</t>
  </si>
  <si>
    <t>Roseberry Topping to Guisborough</t>
  </si>
  <si>
    <t>Activity</t>
  </si>
  <si>
    <t>Duration</t>
  </si>
  <si>
    <t>Heart rate</t>
  </si>
  <si>
    <t>Distance</t>
  </si>
  <si>
    <t>Speed</t>
  </si>
  <si>
    <t>Pace</t>
  </si>
  <si>
    <t>Ascent</t>
  </si>
  <si>
    <t>Descent</t>
  </si>
  <si>
    <t>Cadence</t>
  </si>
  <si>
    <t xml:space="preserve">0:29'05.1 </t>
  </si>
  <si>
    <t>120 (72-141)</t>
  </si>
  <si>
    <t>5.8 (0-9.8)</t>
  </si>
  <si>
    <t>10'21 (0'00-6'05)</t>
  </si>
  <si>
    <t>86 (36-121)</t>
  </si>
  <si>
    <t xml:space="preserve">0:32'07.2 </t>
  </si>
  <si>
    <t>130 (115-141)</t>
  </si>
  <si>
    <t>5.6 (1.6-7.6)</t>
  </si>
  <si>
    <t>10'46 (38'19-7'53)</t>
  </si>
  <si>
    <t>81 (45-109)</t>
  </si>
  <si>
    <t xml:space="preserve">0:29'51.5 </t>
  </si>
  <si>
    <t>132 (121-141)</t>
  </si>
  <si>
    <t>6.2 (2.9-7.6)</t>
  </si>
  <si>
    <t>9'44 (20'38-7'53)</t>
  </si>
  <si>
    <t>89 (54-113)</t>
  </si>
  <si>
    <t xml:space="preserve">0:21'35.5 </t>
  </si>
  <si>
    <t>136 (123-145)</t>
  </si>
  <si>
    <t>5.7 (0-8.1)</t>
  </si>
  <si>
    <t>10'27 (0'00-7'27)</t>
  </si>
  <si>
    <t>83 (32-97)</t>
  </si>
  <si>
    <t xml:space="preserve">0:29'19.4 </t>
  </si>
  <si>
    <t>131 (110-142)</t>
  </si>
  <si>
    <t>5.9 (0-9.4)</t>
  </si>
  <si>
    <t>10'11 (0'00-6'23)</t>
  </si>
  <si>
    <t>86 (49-100)</t>
  </si>
  <si>
    <t xml:space="preserve">0:44'00.3 </t>
  </si>
  <si>
    <t>130 (102-140)</t>
  </si>
  <si>
    <t>5.5 (0.9-7.4)</t>
  </si>
  <si>
    <t>10'57 (67'03-8'07)</t>
  </si>
  <si>
    <t>82 (32-99)</t>
  </si>
  <si>
    <t xml:space="preserve">0:44'09.7 </t>
  </si>
  <si>
    <t>129 (117-141)</t>
  </si>
  <si>
    <t>5.5 (2.0-6.9)</t>
  </si>
  <si>
    <t>10'55 (29'48-8'39)</t>
  </si>
  <si>
    <t>85 (34-106)</t>
  </si>
  <si>
    <t xml:space="preserve">0:04'17.0 </t>
  </si>
  <si>
    <t>106 (95-119)</t>
  </si>
  <si>
    <t>0.1 (0-8.9)</t>
  </si>
  <si>
    <t>405'31 (0'00-6'42)</t>
  </si>
  <si>
    <t>70 (32-196)</t>
  </si>
  <si>
    <t xml:space="preserve">0:24'44.0 </t>
  </si>
  <si>
    <t>127 (106-142)</t>
  </si>
  <si>
    <t>4.2 (0-7.4)</t>
  </si>
  <si>
    <t>14'07 (0'00-8'07)</t>
  </si>
  <si>
    <t>71 (45-132)</t>
  </si>
  <si>
    <t xml:space="preserve">0:31'09.4 </t>
  </si>
  <si>
    <t>131 (118-144)</t>
  </si>
  <si>
    <t>5.6 (0-7.8)</t>
  </si>
  <si>
    <t>10'41 (0'00-7'39)</t>
  </si>
  <si>
    <t>87 (45-104)</t>
  </si>
  <si>
    <t xml:space="preserve">0:44'12.7 </t>
  </si>
  <si>
    <t>129 (115-140)</t>
  </si>
  <si>
    <t>4.0 (1.6-6.7)</t>
  </si>
  <si>
    <t>14'50 (38'19-8'56)</t>
  </si>
  <si>
    <t>70 (34-99)</t>
  </si>
  <si>
    <t xml:space="preserve">0:59'10.6 </t>
  </si>
  <si>
    <t>127 (112-140)</t>
  </si>
  <si>
    <t>3.5 (0.7-6.9)</t>
  </si>
  <si>
    <t>17'19 (89'24-8'39)</t>
  </si>
  <si>
    <t>67 (33-103)</t>
  </si>
  <si>
    <t xml:space="preserve">0:45'08.6 </t>
  </si>
  <si>
    <t>128 (107-136)</t>
  </si>
  <si>
    <t>4.4 (0-6.9)</t>
  </si>
  <si>
    <t>13'42 (0'00-8'39)</t>
  </si>
  <si>
    <t>72 (33-110)</t>
  </si>
  <si>
    <t xml:space="preserve">0:25'55.3 </t>
  </si>
  <si>
    <t>130 (115-140)</t>
  </si>
  <si>
    <t>5.6 (1.3-7.2)</t>
  </si>
  <si>
    <t>10'44 (44'42-8'22)</t>
  </si>
  <si>
    <t>84 (46-95)</t>
  </si>
  <si>
    <t xml:space="preserve">0:32'35.5 </t>
  </si>
  <si>
    <t>132 (119-142)</t>
  </si>
  <si>
    <t>6.5 (1.3-8.1)</t>
  </si>
  <si>
    <t>9'17 (44'42-7'27)</t>
  </si>
  <si>
    <t>85 (31-97)</t>
  </si>
  <si>
    <t xml:space="preserve">0:02'24.2 </t>
  </si>
  <si>
    <t>112 (107-129)</t>
  </si>
  <si>
    <t>0.3 (0-8.9)</t>
  </si>
  <si>
    <t>227'30 (0'00-6'42)</t>
  </si>
  <si>
    <t>71 (40-125)</t>
  </si>
  <si>
    <t xml:space="preserve">0:28'01.3 </t>
  </si>
  <si>
    <t>128 (110-139)</t>
  </si>
  <si>
    <t>4.4 (2.9-7.6)</t>
  </si>
  <si>
    <t>13'44 (20'38-7'53)</t>
  </si>
  <si>
    <t>68 (39-95)</t>
  </si>
  <si>
    <t xml:space="preserve">0:34'08.6 </t>
  </si>
  <si>
    <t>127 (110-138)</t>
  </si>
  <si>
    <t>4.3 (1.3-7.8)</t>
  </si>
  <si>
    <t>14'05 (44'42-7'39)</t>
  </si>
  <si>
    <t>70 (31-100)</t>
  </si>
  <si>
    <t xml:space="preserve">0:17'23.1 </t>
  </si>
  <si>
    <t>124 (114-133)</t>
  </si>
  <si>
    <t>4.0 (0-6.3)</t>
  </si>
  <si>
    <t>15'05 (0'00-9'34)</t>
  </si>
  <si>
    <t>71 (40-103)</t>
  </si>
  <si>
    <t>Actual timings</t>
  </si>
  <si>
    <t>checkpoint</t>
  </si>
  <si>
    <t>lord's café</t>
  </si>
  <si>
    <t>battery dead</t>
  </si>
  <si>
    <t>missing section</t>
  </si>
  <si>
    <t>On iphone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</si>
</sst>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hh]:mm:ss"/>
    <numFmt numFmtId="179" formatCode="[hh]:mm"/>
    <numFmt numFmtId="180" formatCode="0.0"/>
    <numFmt numFmtId="181" formatCode="m:ss"/>
    <numFmt numFmtId="182" formatCode="00\-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:mm: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5" fontId="7" fillId="0" borderId="12" xfId="0" applyNumberFormat="1" applyFont="1" applyFill="1" applyBorder="1" applyAlignment="1">
      <alignment horizontal="center"/>
    </xf>
    <xf numFmtId="45" fontId="7" fillId="0" borderId="13" xfId="0" applyNumberFormat="1" applyFont="1" applyFill="1" applyBorder="1" applyAlignment="1">
      <alignment horizontal="center"/>
    </xf>
    <xf numFmtId="187" fontId="7" fillId="0" borderId="13" xfId="0" applyNumberFormat="1" applyFont="1" applyFill="1" applyBorder="1" applyAlignment="1">
      <alignment horizontal="center"/>
    </xf>
    <xf numFmtId="45" fontId="7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87" fontId="7" fillId="0" borderId="14" xfId="0" applyNumberFormat="1" applyFont="1" applyFill="1" applyBorder="1" applyAlignment="1">
      <alignment horizontal="center"/>
    </xf>
    <xf numFmtId="187" fontId="7" fillId="0" borderId="12" xfId="0" applyNumberFormat="1" applyFont="1" applyFill="1" applyBorder="1" applyAlignment="1">
      <alignment horizontal="center"/>
    </xf>
    <xf numFmtId="181" fontId="7" fillId="0" borderId="14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181" fontId="7" fillId="0" borderId="12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81" fontId="7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2" fontId="7" fillId="0" borderId="19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181" fontId="7" fillId="0" borderId="22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181" fontId="0" fillId="0" borderId="0" xfId="0" applyNumberFormat="1" applyAlignment="1">
      <alignment vertical="center" wrapText="1"/>
    </xf>
    <xf numFmtId="181" fontId="0" fillId="0" borderId="0" xfId="0" applyNumberFormat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45" fontId="7" fillId="34" borderId="13" xfId="0" applyNumberFormat="1" applyFont="1" applyFill="1" applyBorder="1" applyAlignment="1">
      <alignment horizontal="center"/>
    </xf>
    <xf numFmtId="2" fontId="7" fillId="34" borderId="25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1" fontId="7" fillId="34" borderId="26" xfId="0" applyNumberFormat="1" applyFont="1" applyFill="1" applyBorder="1" applyAlignment="1">
      <alignment horizontal="center"/>
    </xf>
    <xf numFmtId="181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187" fontId="7" fillId="34" borderId="13" xfId="0" applyNumberFormat="1" applyFont="1" applyFill="1" applyBorder="1" applyAlignment="1">
      <alignment horizontal="center"/>
    </xf>
    <xf numFmtId="181" fontId="7" fillId="34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" fontId="7" fillId="34" borderId="23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/>
    </xf>
    <xf numFmtId="2" fontId="7" fillId="34" borderId="15" xfId="0" applyNumberFormat="1" applyFont="1" applyFill="1" applyBorder="1" applyAlignment="1">
      <alignment horizontal="center"/>
    </xf>
    <xf numFmtId="181" fontId="7" fillId="34" borderId="14" xfId="0" applyNumberFormat="1" applyFont="1" applyFill="1" applyBorder="1" applyAlignment="1">
      <alignment horizontal="center"/>
    </xf>
    <xf numFmtId="187" fontId="7" fillId="34" borderId="14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" fontId="7" fillId="34" borderId="27" xfId="0" applyNumberFormat="1" applyFont="1" applyFill="1" applyBorder="1" applyAlignment="1">
      <alignment horizontal="center"/>
    </xf>
    <xf numFmtId="21" fontId="7" fillId="34" borderId="28" xfId="0" applyNumberFormat="1" applyFont="1" applyFill="1" applyBorder="1" applyAlignment="1">
      <alignment horizontal="left" vertical="center"/>
    </xf>
    <xf numFmtId="0" fontId="7" fillId="34" borderId="29" xfId="0" applyFont="1" applyFill="1" applyBorder="1" applyAlignment="1">
      <alignment/>
    </xf>
    <xf numFmtId="2" fontId="7" fillId="34" borderId="30" xfId="0" applyNumberFormat="1" applyFont="1" applyFill="1" applyBorder="1" applyAlignment="1">
      <alignment horizontal="center"/>
    </xf>
    <xf numFmtId="187" fontId="7" fillId="34" borderId="31" xfId="0" applyNumberFormat="1" applyFont="1" applyFill="1" applyBorder="1" applyAlignment="1">
      <alignment horizontal="center"/>
    </xf>
    <xf numFmtId="181" fontId="7" fillId="34" borderId="31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1" fontId="7" fillId="34" borderId="32" xfId="0" applyNumberFormat="1" applyFont="1" applyFill="1" applyBorder="1" applyAlignment="1">
      <alignment horizontal="center"/>
    </xf>
    <xf numFmtId="0" fontId="7" fillId="34" borderId="33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/>
    </xf>
    <xf numFmtId="21" fontId="7" fillId="34" borderId="14" xfId="0" applyNumberFormat="1" applyFont="1" applyFill="1" applyBorder="1" applyAlignment="1">
      <alignment horizontal="center"/>
    </xf>
    <xf numFmtId="187" fontId="7" fillId="34" borderId="22" xfId="0" applyNumberFormat="1" applyFont="1" applyFill="1" applyBorder="1" applyAlignment="1">
      <alignment horizontal="center"/>
    </xf>
    <xf numFmtId="187" fontId="7" fillId="34" borderId="12" xfId="0" applyNumberFormat="1" applyFont="1" applyFill="1" applyBorder="1" applyAlignment="1">
      <alignment horizontal="center"/>
    </xf>
    <xf numFmtId="45" fontId="7" fillId="34" borderId="14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/>
    </xf>
    <xf numFmtId="45" fontId="7" fillId="34" borderId="31" xfId="0" applyNumberFormat="1" applyFont="1" applyFill="1" applyBorder="1" applyAlignment="1">
      <alignment horizontal="center"/>
    </xf>
    <xf numFmtId="0" fontId="7" fillId="34" borderId="36" xfId="0" applyFont="1" applyFill="1" applyBorder="1" applyAlignment="1">
      <alignment/>
    </xf>
    <xf numFmtId="21" fontId="7" fillId="34" borderId="13" xfId="0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7" fillId="34" borderId="40" xfId="0" applyFont="1" applyFill="1" applyBorder="1" applyAlignment="1">
      <alignment/>
    </xf>
    <xf numFmtId="21" fontId="7" fillId="34" borderId="41" xfId="0" applyNumberFormat="1" applyFont="1" applyFill="1" applyBorder="1" applyAlignment="1">
      <alignment vertical="center"/>
    </xf>
    <xf numFmtId="21" fontId="7" fillId="34" borderId="28" xfId="0" applyNumberFormat="1" applyFont="1" applyFill="1" applyBorder="1" applyAlignment="1">
      <alignment vertical="center"/>
    </xf>
    <xf numFmtId="21" fontId="7" fillId="34" borderId="31" xfId="0" applyNumberFormat="1" applyFont="1" applyFill="1" applyBorder="1" applyAlignment="1">
      <alignment horizontal="center"/>
    </xf>
    <xf numFmtId="0" fontId="7" fillId="34" borderId="42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/>
    </xf>
    <xf numFmtId="2" fontId="7" fillId="34" borderId="50" xfId="0" applyNumberFormat="1" applyFont="1" applyFill="1" applyBorder="1" applyAlignment="1">
      <alignment horizontal="center"/>
    </xf>
    <xf numFmtId="2" fontId="7" fillId="34" borderId="51" xfId="0" applyNumberFormat="1" applyFont="1" applyFill="1" applyBorder="1" applyAlignment="1">
      <alignment horizontal="center"/>
    </xf>
    <xf numFmtId="0" fontId="7" fillId="34" borderId="52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34" borderId="3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6" fillId="35" borderId="53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7" fillId="34" borderId="54" xfId="0" applyFont="1" applyFill="1" applyBorder="1" applyAlignment="1">
      <alignment horizontal="left"/>
    </xf>
    <xf numFmtId="0" fontId="7" fillId="34" borderId="5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21" fontId="7" fillId="34" borderId="28" xfId="0" applyNumberFormat="1" applyFont="1" applyFill="1" applyBorder="1" applyAlignment="1">
      <alignment horizontal="center" vertical="center"/>
    </xf>
    <xf numFmtId="21" fontId="7" fillId="34" borderId="3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21" fontId="7" fillId="34" borderId="41" xfId="0" applyNumberFormat="1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left"/>
    </xf>
    <xf numFmtId="0" fontId="7" fillId="34" borderId="57" xfId="0" applyFont="1" applyFill="1" applyBorder="1" applyAlignment="1">
      <alignment horizontal="left"/>
    </xf>
    <xf numFmtId="21" fontId="7" fillId="34" borderId="41" xfId="0" applyNumberFormat="1" applyFont="1" applyFill="1" applyBorder="1" applyAlignment="1">
      <alignment horizontal="left" vertical="center"/>
    </xf>
    <xf numFmtId="21" fontId="7" fillId="34" borderId="33" xfId="0" applyNumberFormat="1" applyFont="1" applyFill="1" applyBorder="1" applyAlignment="1">
      <alignment horizontal="left" vertical="center"/>
    </xf>
    <xf numFmtId="21" fontId="7" fillId="34" borderId="53" xfId="0" applyNumberFormat="1" applyFont="1" applyFill="1" applyBorder="1" applyAlignment="1">
      <alignment horizontal="center" vertical="center"/>
    </xf>
    <xf numFmtId="21" fontId="7" fillId="34" borderId="58" xfId="0" applyNumberFormat="1" applyFont="1" applyFill="1" applyBorder="1" applyAlignment="1">
      <alignment horizontal="center" vertical="center"/>
    </xf>
    <xf numFmtId="21" fontId="7" fillId="34" borderId="59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81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21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tabSelected="1" zoomScale="150" zoomScaleNormal="150" workbookViewId="0" topLeftCell="A1">
      <pane ySplit="3" topLeftCell="BM4" activePane="bottomLeft" state="frozen"/>
      <selection pane="topLeft" activeCell="A1" sqref="A1"/>
      <selection pane="bottomLeft" activeCell="A60" sqref="A60:IV60"/>
    </sheetView>
  </sheetViews>
  <sheetFormatPr defaultColWidth="11.57421875" defaultRowHeight="15"/>
  <cols>
    <col min="1" max="1" width="17.8515625" style="15" customWidth="1"/>
    <col min="2" max="2" width="18.8515625" style="4" customWidth="1"/>
    <col min="3" max="3" width="11.421875" style="31" customWidth="1"/>
    <col min="4" max="6" width="11.421875" style="4" customWidth="1"/>
    <col min="7" max="8" width="11.421875" style="18" customWidth="1"/>
    <col min="9" max="9" width="11.421875" style="20" customWidth="1"/>
    <col min="10" max="10" width="11.421875" style="4" customWidth="1"/>
    <col min="11" max="13" width="11.421875" style="18" customWidth="1"/>
    <col min="14" max="16384" width="11.421875" style="4" customWidth="1"/>
  </cols>
  <sheetData>
    <row r="1" ht="15.75" thickBot="1"/>
    <row r="2" spans="1:9" ht="15.75" thickBot="1">
      <c r="A2" s="2" t="s">
        <v>7</v>
      </c>
      <c r="B2" s="3"/>
      <c r="C2" s="115" t="s">
        <v>135</v>
      </c>
      <c r="D2" s="116"/>
      <c r="E2" s="116"/>
      <c r="F2" s="116"/>
      <c r="G2" s="116"/>
      <c r="H2" s="116"/>
      <c r="I2" s="117"/>
    </row>
    <row r="3" spans="1:6" ht="15.75" thickBot="1">
      <c r="A3" s="107" t="s">
        <v>18</v>
      </c>
      <c r="B3" s="108"/>
      <c r="C3" s="30"/>
      <c r="D3" s="5"/>
      <c r="E3" s="5"/>
      <c r="F3" s="5"/>
    </row>
    <row r="4" spans="1:9" ht="15.75" thickBot="1">
      <c r="A4" s="109" t="s">
        <v>19</v>
      </c>
      <c r="B4" s="110"/>
      <c r="C4" s="44" t="s">
        <v>0</v>
      </c>
      <c r="D4" s="45" t="s">
        <v>1</v>
      </c>
      <c r="E4" s="45" t="s">
        <v>4</v>
      </c>
      <c r="F4" s="45" t="s">
        <v>5</v>
      </c>
      <c r="G4" s="45" t="s">
        <v>13</v>
      </c>
      <c r="H4" s="45" t="s">
        <v>14</v>
      </c>
      <c r="I4" s="46" t="s">
        <v>15</v>
      </c>
    </row>
    <row r="5" spans="1:13" ht="15">
      <c r="A5" s="17" t="s">
        <v>8</v>
      </c>
      <c r="B5" s="21" t="s">
        <v>17</v>
      </c>
      <c r="C5" s="14">
        <v>2.81</v>
      </c>
      <c r="D5" s="6">
        <v>0.020196759259259258</v>
      </c>
      <c r="E5" s="16">
        <f>SUM(D5)</f>
        <v>0.020196759259259258</v>
      </c>
      <c r="F5" s="16">
        <f>SUM(D5/C5)</f>
        <v>0.007187458811124291</v>
      </c>
      <c r="G5" s="23">
        <v>305</v>
      </c>
      <c r="H5" s="23">
        <v>236</v>
      </c>
      <c r="I5" s="24">
        <v>120</v>
      </c>
      <c r="K5" s="39"/>
      <c r="L5" s="35"/>
      <c r="M5" s="35"/>
    </row>
    <row r="6" spans="1:13" ht="15">
      <c r="A6" s="25" t="s">
        <v>17</v>
      </c>
      <c r="B6" s="27" t="s">
        <v>20</v>
      </c>
      <c r="C6" s="29">
        <v>2.98</v>
      </c>
      <c r="D6" s="7">
        <v>0.022303240740740738</v>
      </c>
      <c r="E6" s="8">
        <f>SUM(E5+D6)</f>
        <v>0.042499999999999996</v>
      </c>
      <c r="F6" s="19">
        <f>SUM(D6/C6)</f>
        <v>0.007484308973402932</v>
      </c>
      <c r="G6" s="22">
        <v>591</v>
      </c>
      <c r="H6" s="22">
        <v>30</v>
      </c>
      <c r="I6" s="40">
        <v>130</v>
      </c>
      <c r="K6" s="39"/>
      <c r="L6" s="35"/>
      <c r="M6" s="35"/>
    </row>
    <row r="7" spans="1:13" ht="15.75" thickBot="1">
      <c r="A7" s="54" t="s">
        <v>20</v>
      </c>
      <c r="B7" s="55" t="s">
        <v>10</v>
      </c>
      <c r="C7" s="10">
        <v>3.07</v>
      </c>
      <c r="D7" s="13">
        <v>0.02074074074074074</v>
      </c>
      <c r="E7" s="11">
        <f>SUM(E6+D7)</f>
        <v>0.06324074074074074</v>
      </c>
      <c r="F7" s="13">
        <f>SUM(D7/C7)</f>
        <v>0.006755941609361805</v>
      </c>
      <c r="G7" s="86">
        <v>207</v>
      </c>
      <c r="H7" s="86">
        <v>285</v>
      </c>
      <c r="I7" s="87">
        <v>132</v>
      </c>
      <c r="K7" s="39"/>
      <c r="L7" s="35"/>
      <c r="M7" s="35"/>
    </row>
    <row r="8" spans="1:14" ht="15">
      <c r="A8" s="61"/>
      <c r="B8" s="62" t="s">
        <v>2</v>
      </c>
      <c r="C8" s="63">
        <f>SUM(C5:C7)</f>
        <v>8.86</v>
      </c>
      <c r="D8" s="64">
        <f>SUM(D5:D7)</f>
        <v>0.06324074074074074</v>
      </c>
      <c r="E8" s="64"/>
      <c r="F8" s="65">
        <f>SUM(D8/C8)</f>
        <v>0.007137781121979768</v>
      </c>
      <c r="G8" s="66">
        <f>SUM(G5:G7)</f>
        <v>1103</v>
      </c>
      <c r="H8" s="66">
        <f>SUM(H5:H7)</f>
        <v>551</v>
      </c>
      <c r="I8" s="67">
        <f>SUM(I5:I7)/3</f>
        <v>127.33333333333333</v>
      </c>
      <c r="J8" s="35"/>
      <c r="K8" s="39"/>
      <c r="L8" s="35"/>
      <c r="M8" s="35"/>
      <c r="N8" s="35"/>
    </row>
    <row r="9" spans="1:14" ht="15.75" thickBot="1">
      <c r="A9" s="68"/>
      <c r="B9" s="69" t="s">
        <v>3</v>
      </c>
      <c r="C9" s="56"/>
      <c r="D9" s="57">
        <v>0</v>
      </c>
      <c r="E9" s="58">
        <f>SUM(E7+D9)</f>
        <v>0.06324074074074074</v>
      </c>
      <c r="F9" s="70"/>
      <c r="G9" s="59"/>
      <c r="H9" s="59"/>
      <c r="I9" s="60"/>
      <c r="J9" s="35"/>
      <c r="K9" s="39"/>
      <c r="L9" s="35"/>
      <c r="M9" s="35"/>
      <c r="N9" s="35"/>
    </row>
    <row r="10" spans="1:14" s="136" customFormat="1" ht="15.75" thickBot="1">
      <c r="A10" s="128"/>
      <c r="B10" s="129"/>
      <c r="C10" s="130"/>
      <c r="D10" s="131"/>
      <c r="E10" s="132"/>
      <c r="F10" s="131"/>
      <c r="G10" s="131"/>
      <c r="H10" s="131"/>
      <c r="I10" s="133"/>
      <c r="J10" s="134"/>
      <c r="K10" s="135"/>
      <c r="L10" s="134"/>
      <c r="M10" s="134"/>
      <c r="N10" s="134"/>
    </row>
    <row r="11" spans="1:14" ht="15.75" thickBot="1">
      <c r="A11" s="111" t="s">
        <v>21</v>
      </c>
      <c r="B11" s="112"/>
      <c r="C11" s="44" t="s">
        <v>0</v>
      </c>
      <c r="D11" s="45" t="s">
        <v>1</v>
      </c>
      <c r="E11" s="71" t="s">
        <v>4</v>
      </c>
      <c r="F11" s="45" t="s">
        <v>5</v>
      </c>
      <c r="G11" s="45" t="s">
        <v>13</v>
      </c>
      <c r="H11" s="45" t="s">
        <v>14</v>
      </c>
      <c r="I11" s="46" t="s">
        <v>15</v>
      </c>
      <c r="J11" s="35"/>
      <c r="K11" s="39"/>
      <c r="L11" s="35"/>
      <c r="M11" s="35"/>
      <c r="N11" s="35"/>
    </row>
    <row r="12" spans="1:14" ht="15">
      <c r="A12" s="99" t="s">
        <v>12</v>
      </c>
      <c r="B12" s="103" t="s">
        <v>9</v>
      </c>
      <c r="C12" s="14">
        <v>2.06</v>
      </c>
      <c r="D12" s="6">
        <v>0.014988425925925926</v>
      </c>
      <c r="E12" s="12">
        <f>SUM(E9+D12)</f>
        <v>0.07822916666666666</v>
      </c>
      <c r="F12" s="16">
        <f>SUM(D12/C12)</f>
        <v>0.007275934915498022</v>
      </c>
      <c r="G12" s="23">
        <v>289</v>
      </c>
      <c r="H12" s="23">
        <v>30</v>
      </c>
      <c r="I12" s="24">
        <v>136</v>
      </c>
      <c r="J12" s="35"/>
      <c r="K12" s="39"/>
      <c r="L12" s="35"/>
      <c r="M12" s="35"/>
      <c r="N12" s="35"/>
    </row>
    <row r="13" spans="1:9" ht="15.75" thickBot="1">
      <c r="A13" s="101" t="s">
        <v>9</v>
      </c>
      <c r="B13" s="106" t="s">
        <v>10</v>
      </c>
      <c r="C13" s="10">
        <v>2.88</v>
      </c>
      <c r="D13" s="9">
        <v>0.020358796296296295</v>
      </c>
      <c r="E13" s="11">
        <f>SUM(E12+D13)</f>
        <v>0.09858796296296295</v>
      </c>
      <c r="F13" s="13">
        <f>SUM(D13/C13)</f>
        <v>0.007069026491769547</v>
      </c>
      <c r="G13" s="86">
        <v>128</v>
      </c>
      <c r="H13" s="86">
        <v>187</v>
      </c>
      <c r="I13" s="87">
        <v>131</v>
      </c>
    </row>
    <row r="14" spans="1:9" ht="15">
      <c r="A14" s="123"/>
      <c r="B14" s="74" t="s">
        <v>2</v>
      </c>
      <c r="C14" s="63">
        <f>SUM(C12:C13)</f>
        <v>4.9399999999999995</v>
      </c>
      <c r="D14" s="75">
        <f>SUM(D12:D13)</f>
        <v>0.035347222222222224</v>
      </c>
      <c r="E14" s="64"/>
      <c r="F14" s="75">
        <f>SUM(D14/C14)</f>
        <v>0.007155308142150248</v>
      </c>
      <c r="G14" s="66">
        <f>SUM(G12:G13)</f>
        <v>417</v>
      </c>
      <c r="H14" s="66">
        <f>SUM(H12:H13)</f>
        <v>217</v>
      </c>
      <c r="I14" s="67">
        <f>SUM(I12:I13)/2</f>
        <v>133.5</v>
      </c>
    </row>
    <row r="15" spans="1:9" ht="15">
      <c r="A15" s="124"/>
      <c r="B15" s="76" t="s">
        <v>6</v>
      </c>
      <c r="C15" s="42">
        <f>SUM(C8+C14)</f>
        <v>13.799999999999999</v>
      </c>
      <c r="D15" s="77"/>
      <c r="E15" s="50">
        <f>SUM(E13)</f>
        <v>0.09858796296296295</v>
      </c>
      <c r="F15" s="51">
        <f>SUM(E15/C15)</f>
        <v>0.0071440552871712285</v>
      </c>
      <c r="G15" s="52">
        <f>SUM(G8+G14)</f>
        <v>1520</v>
      </c>
      <c r="H15" s="52">
        <f>SUM(H8+H14)</f>
        <v>768</v>
      </c>
      <c r="I15" s="53"/>
    </row>
    <row r="16" spans="1:9" ht="15.75" thickBot="1">
      <c r="A16" s="125"/>
      <c r="B16" s="78" t="s">
        <v>3</v>
      </c>
      <c r="C16" s="56"/>
      <c r="D16" s="57">
        <v>0</v>
      </c>
      <c r="E16" s="58">
        <f>SUM(E15+D16)</f>
        <v>0.09858796296296295</v>
      </c>
      <c r="F16" s="70"/>
      <c r="G16" s="59"/>
      <c r="H16" s="59"/>
      <c r="I16" s="60"/>
    </row>
    <row r="17" spans="1:13" s="136" customFormat="1" ht="15.75" thickBot="1">
      <c r="A17" s="137"/>
      <c r="B17" s="129"/>
      <c r="C17" s="130"/>
      <c r="D17" s="138"/>
      <c r="E17" s="132"/>
      <c r="F17" s="139"/>
      <c r="G17" s="131"/>
      <c r="H17" s="131"/>
      <c r="I17" s="133"/>
      <c r="K17" s="140"/>
      <c r="L17" s="140"/>
      <c r="M17" s="140"/>
    </row>
    <row r="18" spans="1:9" ht="15.75" thickBot="1">
      <c r="A18" s="109" t="s">
        <v>22</v>
      </c>
      <c r="B18" s="110"/>
      <c r="C18" s="44" t="s">
        <v>0</v>
      </c>
      <c r="D18" s="45" t="s">
        <v>1</v>
      </c>
      <c r="E18" s="71" t="s">
        <v>4</v>
      </c>
      <c r="F18" s="45" t="s">
        <v>5</v>
      </c>
      <c r="G18" s="45" t="s">
        <v>13</v>
      </c>
      <c r="H18" s="45" t="s">
        <v>14</v>
      </c>
      <c r="I18" s="46" t="s">
        <v>15</v>
      </c>
    </row>
    <row r="19" spans="1:9" ht="15">
      <c r="A19" s="90" t="s">
        <v>12</v>
      </c>
      <c r="B19" s="91" t="s">
        <v>23</v>
      </c>
      <c r="C19" s="14">
        <v>4.02</v>
      </c>
      <c r="D19" s="6">
        <v>0.030555555555555555</v>
      </c>
      <c r="E19" s="12">
        <f>SUM(E16+D19)</f>
        <v>0.1291435185185185</v>
      </c>
      <c r="F19" s="16">
        <f>SUM(D19/C19)</f>
        <v>0.007600884466556109</v>
      </c>
      <c r="G19" s="23">
        <v>394</v>
      </c>
      <c r="H19" s="23">
        <v>138</v>
      </c>
      <c r="I19" s="24">
        <v>130</v>
      </c>
    </row>
    <row r="20" spans="1:9" ht="15.75" thickBot="1">
      <c r="A20" s="92" t="s">
        <v>23</v>
      </c>
      <c r="B20" s="93" t="s">
        <v>10</v>
      </c>
      <c r="C20" s="10">
        <v>4.05</v>
      </c>
      <c r="D20" s="13">
        <v>0.030671296296296294</v>
      </c>
      <c r="E20" s="11">
        <f>SUM(E19+D20)</f>
        <v>0.1598148148148148</v>
      </c>
      <c r="F20" s="13">
        <f>SUM(D20/C20)</f>
        <v>0.007573159579332418</v>
      </c>
      <c r="G20" s="86">
        <v>217</v>
      </c>
      <c r="H20" s="86">
        <v>906</v>
      </c>
      <c r="I20" s="87">
        <v>129</v>
      </c>
    </row>
    <row r="21" spans="1:9" ht="15">
      <c r="A21" s="118"/>
      <c r="B21" s="79" t="s">
        <v>2</v>
      </c>
      <c r="C21" s="63">
        <f>SUM(C19:C20)</f>
        <v>8.07</v>
      </c>
      <c r="D21" s="64">
        <f>SUM(D19:D20)</f>
        <v>0.06122685185185185</v>
      </c>
      <c r="E21" s="64"/>
      <c r="F21" s="75">
        <f>SUM(D21/C21)</f>
        <v>0.007586970489696636</v>
      </c>
      <c r="G21" s="66">
        <f>SUM(G19:G20)</f>
        <v>611</v>
      </c>
      <c r="H21" s="66">
        <f>SUM(H19:H20)</f>
        <v>1044</v>
      </c>
      <c r="I21" s="67">
        <f>SUM(I19:I20)/2</f>
        <v>129.5</v>
      </c>
    </row>
    <row r="22" spans="1:9" ht="15">
      <c r="A22" s="113"/>
      <c r="B22" s="80" t="s">
        <v>6</v>
      </c>
      <c r="C22" s="42">
        <f>SUM(C15+C21)</f>
        <v>21.869999999999997</v>
      </c>
      <c r="D22" s="77"/>
      <c r="E22" s="50">
        <f>SUM(E20)</f>
        <v>0.1598148148148148</v>
      </c>
      <c r="F22" s="51">
        <f>SUM(E22/C22)</f>
        <v>0.007307490389337669</v>
      </c>
      <c r="G22" s="52">
        <f>SUM(G15+G21)</f>
        <v>2131</v>
      </c>
      <c r="H22" s="52">
        <f>SUM(H15+H21)</f>
        <v>1812</v>
      </c>
      <c r="I22" s="53"/>
    </row>
    <row r="23" spans="1:9" ht="15.75" thickBot="1">
      <c r="A23" s="114"/>
      <c r="B23" s="81" t="s">
        <v>3</v>
      </c>
      <c r="C23" s="56"/>
      <c r="D23" s="57">
        <v>0.0029745370370370373</v>
      </c>
      <c r="E23" s="58">
        <f>SUM(E22+D23)</f>
        <v>0.16278935185185184</v>
      </c>
      <c r="F23" s="70"/>
      <c r="G23" s="59"/>
      <c r="H23" s="59"/>
      <c r="I23" s="60"/>
    </row>
    <row r="24" spans="1:13" s="136" customFormat="1" ht="15.75" thickBot="1">
      <c r="A24" s="137"/>
      <c r="B24" s="129"/>
      <c r="C24" s="130"/>
      <c r="D24" s="138"/>
      <c r="E24" s="132"/>
      <c r="F24" s="139"/>
      <c r="G24" s="131"/>
      <c r="H24" s="131"/>
      <c r="I24" s="133"/>
      <c r="K24" s="140"/>
      <c r="L24" s="140"/>
      <c r="M24" s="140"/>
    </row>
    <row r="25" spans="1:14" ht="15.75" thickBot="1">
      <c r="A25" s="109" t="s">
        <v>24</v>
      </c>
      <c r="B25" s="110"/>
      <c r="C25" s="44" t="s">
        <v>0</v>
      </c>
      <c r="D25" s="45" t="s">
        <v>1</v>
      </c>
      <c r="E25" s="71" t="s">
        <v>4</v>
      </c>
      <c r="F25" s="45" t="s">
        <v>5</v>
      </c>
      <c r="G25" s="45" t="s">
        <v>13</v>
      </c>
      <c r="H25" s="45" t="s">
        <v>14</v>
      </c>
      <c r="I25" s="46" t="s">
        <v>15</v>
      </c>
      <c r="J25" s="35"/>
      <c r="K25" s="39"/>
      <c r="L25" s="35"/>
      <c r="M25" s="35"/>
      <c r="N25" s="35"/>
    </row>
    <row r="26" spans="1:14" ht="15">
      <c r="A26" s="90" t="s">
        <v>12</v>
      </c>
      <c r="B26" s="91" t="s">
        <v>25</v>
      </c>
      <c r="C26" s="14">
        <v>1.75</v>
      </c>
      <c r="D26" s="6">
        <v>0.017175925925925924</v>
      </c>
      <c r="E26" s="12">
        <f>SUM(E23+D26)</f>
        <v>0.17996527777777777</v>
      </c>
      <c r="F26" s="32">
        <f>SUM(D26/C26)</f>
        <v>0.009814814814814814</v>
      </c>
      <c r="G26" s="23">
        <v>482</v>
      </c>
      <c r="H26" s="23">
        <v>39</v>
      </c>
      <c r="I26" s="24">
        <v>127</v>
      </c>
      <c r="J26" s="35"/>
      <c r="K26" s="39"/>
      <c r="L26" s="35"/>
      <c r="M26" s="35"/>
      <c r="N26" s="35"/>
    </row>
    <row r="27" spans="1:14" ht="15.75" thickBot="1">
      <c r="A27" s="94" t="s">
        <v>25</v>
      </c>
      <c r="B27" s="95" t="s">
        <v>136</v>
      </c>
      <c r="C27" s="41">
        <v>2.91</v>
      </c>
      <c r="D27" s="9">
        <v>0.021631944444444443</v>
      </c>
      <c r="E27" s="11">
        <f>SUM(E26+D27)</f>
        <v>0.2015972222222222</v>
      </c>
      <c r="F27" s="13">
        <f>SUM(D27/C27)</f>
        <v>0.0074336578846888116</v>
      </c>
      <c r="G27" s="88">
        <v>98</v>
      </c>
      <c r="H27" s="88">
        <v>591</v>
      </c>
      <c r="I27" s="89">
        <v>131</v>
      </c>
      <c r="J27" s="35"/>
      <c r="K27" s="39"/>
      <c r="L27" s="35"/>
      <c r="M27" s="35"/>
      <c r="N27" s="35"/>
    </row>
    <row r="28" spans="1:14" ht="15">
      <c r="A28" s="118"/>
      <c r="B28" s="79" t="s">
        <v>2</v>
      </c>
      <c r="C28" s="63">
        <f>SUM(C26:C27)</f>
        <v>4.66</v>
      </c>
      <c r="D28" s="75">
        <f>SUM(D26:D27)</f>
        <v>0.03880787037037037</v>
      </c>
      <c r="E28" s="64"/>
      <c r="F28" s="75">
        <f>SUM(D28/C28)</f>
        <v>0.008327869178191066</v>
      </c>
      <c r="G28" s="66">
        <f>SUM(G26:G27)</f>
        <v>580</v>
      </c>
      <c r="H28" s="66">
        <f>SUM(H26:H27)</f>
        <v>630</v>
      </c>
      <c r="I28" s="67">
        <f>SUM(I26:I27)/2</f>
        <v>129</v>
      </c>
      <c r="J28" s="35"/>
      <c r="K28" s="39"/>
      <c r="L28" s="35"/>
      <c r="M28" s="35"/>
      <c r="N28" s="35"/>
    </row>
    <row r="29" spans="1:14" ht="15">
      <c r="A29" s="113"/>
      <c r="B29" s="80" t="s">
        <v>6</v>
      </c>
      <c r="C29" s="42">
        <f>SUM(C22+C28)</f>
        <v>26.529999999999998</v>
      </c>
      <c r="D29" s="77"/>
      <c r="E29" s="50">
        <f>SUM(E27)</f>
        <v>0.2015972222222222</v>
      </c>
      <c r="F29" s="51">
        <f>SUM(E29/C29)</f>
        <v>0.007598839887758093</v>
      </c>
      <c r="G29" s="52">
        <f>SUM(G22+G28)</f>
        <v>2711</v>
      </c>
      <c r="H29" s="52">
        <f>SUM(H22+H28)</f>
        <v>2442</v>
      </c>
      <c r="I29" s="53"/>
      <c r="J29" s="35"/>
      <c r="K29" s="39"/>
      <c r="L29" s="35"/>
      <c r="M29" s="35"/>
      <c r="N29" s="35"/>
    </row>
    <row r="30" spans="1:14" ht="15.75" thickBot="1">
      <c r="A30" s="114"/>
      <c r="B30" s="81" t="s">
        <v>3</v>
      </c>
      <c r="C30" s="56"/>
      <c r="D30" s="57">
        <v>0</v>
      </c>
      <c r="E30" s="58">
        <f>SUM(E29+D30)</f>
        <v>0.2015972222222222</v>
      </c>
      <c r="F30" s="70"/>
      <c r="G30" s="59"/>
      <c r="H30" s="59"/>
      <c r="I30" s="60"/>
      <c r="J30" s="35"/>
      <c r="K30" s="39"/>
      <c r="L30" s="35"/>
      <c r="M30" s="35"/>
      <c r="N30" s="35"/>
    </row>
    <row r="31" spans="1:14" s="136" customFormat="1" ht="15.75" thickBot="1">
      <c r="A31" s="128"/>
      <c r="B31" s="129"/>
      <c r="C31" s="130"/>
      <c r="D31" s="138"/>
      <c r="E31" s="132"/>
      <c r="F31" s="139"/>
      <c r="G31" s="131"/>
      <c r="H31" s="131"/>
      <c r="I31" s="133"/>
      <c r="J31" s="134"/>
      <c r="K31" s="135"/>
      <c r="L31" s="134"/>
      <c r="M31" s="134"/>
      <c r="N31" s="134"/>
    </row>
    <row r="32" spans="1:13" ht="15.75" thickBot="1">
      <c r="A32" s="119" t="s">
        <v>26</v>
      </c>
      <c r="B32" s="120"/>
      <c r="C32" s="44" t="s">
        <v>0</v>
      </c>
      <c r="D32" s="45" t="s">
        <v>1</v>
      </c>
      <c r="E32" s="71" t="s">
        <v>4</v>
      </c>
      <c r="F32" s="45" t="s">
        <v>5</v>
      </c>
      <c r="G32" s="45" t="s">
        <v>13</v>
      </c>
      <c r="H32" s="45" t="s">
        <v>14</v>
      </c>
      <c r="I32" s="46" t="s">
        <v>15</v>
      </c>
      <c r="K32" s="4"/>
      <c r="L32" s="4"/>
      <c r="M32" s="4"/>
    </row>
    <row r="33" spans="1:13" ht="15">
      <c r="A33" s="99" t="s">
        <v>10</v>
      </c>
      <c r="B33" s="103" t="s">
        <v>137</v>
      </c>
      <c r="C33" s="96">
        <v>2.98</v>
      </c>
      <c r="D33" s="47">
        <v>0.03070601851851852</v>
      </c>
      <c r="E33" s="72">
        <f>SUM(E30+D33)</f>
        <v>0.2323032407407407</v>
      </c>
      <c r="F33" s="47">
        <f>SUM(D33/C33)</f>
        <v>0.010304033059905545</v>
      </c>
      <c r="G33" s="48">
        <v>899</v>
      </c>
      <c r="H33" s="48">
        <v>384</v>
      </c>
      <c r="I33" s="49">
        <v>129</v>
      </c>
      <c r="K33" s="4"/>
      <c r="L33" s="4"/>
      <c r="M33" s="4"/>
    </row>
    <row r="34" spans="1:13" ht="15.75" thickBot="1">
      <c r="A34" s="26" t="s">
        <v>137</v>
      </c>
      <c r="B34" s="104" t="s">
        <v>136</v>
      </c>
      <c r="C34" s="97">
        <v>3.42</v>
      </c>
      <c r="D34" s="73">
        <v>0.04109953703703704</v>
      </c>
      <c r="E34" s="58">
        <f>SUM(E33+D34)</f>
        <v>0.2734027777777778</v>
      </c>
      <c r="F34" s="57">
        <f>SUM(D34/C34)</f>
        <v>0.012017408490361708</v>
      </c>
      <c r="G34" s="59">
        <v>1063</v>
      </c>
      <c r="H34" s="59">
        <v>1152</v>
      </c>
      <c r="I34" s="60">
        <v>127</v>
      </c>
      <c r="K34" s="4"/>
      <c r="L34" s="4"/>
      <c r="M34" s="4"/>
    </row>
    <row r="35" spans="1:13" ht="15">
      <c r="A35" s="113"/>
      <c r="B35" s="98" t="s">
        <v>2</v>
      </c>
      <c r="C35" s="63">
        <f>SUM(C33:C34)</f>
        <v>6.4</v>
      </c>
      <c r="D35" s="75">
        <f>SUM(D33:D34)</f>
        <v>0.07180555555555557</v>
      </c>
      <c r="E35" s="64"/>
      <c r="F35" s="75">
        <f>SUM(D35/C35)</f>
        <v>0.011219618055555557</v>
      </c>
      <c r="G35" s="66">
        <f>SUM(G33:G34)</f>
        <v>1962</v>
      </c>
      <c r="H35" s="66">
        <f>SUM(H33:H34)</f>
        <v>1536</v>
      </c>
      <c r="I35" s="67">
        <f>SUM(I33:I34)/2</f>
        <v>128</v>
      </c>
      <c r="K35" s="4"/>
      <c r="L35" s="4"/>
      <c r="M35" s="4"/>
    </row>
    <row r="36" spans="1:9" ht="15">
      <c r="A36" s="113"/>
      <c r="B36" s="80" t="s">
        <v>6</v>
      </c>
      <c r="C36" s="42">
        <f>SUM(C29+C35)</f>
        <v>32.93</v>
      </c>
      <c r="D36" s="77"/>
      <c r="E36" s="50">
        <f>SUM(E34)</f>
        <v>0.2734027777777778</v>
      </c>
      <c r="F36" s="51">
        <f>SUM(E36/C36)</f>
        <v>0.008302544117150859</v>
      </c>
      <c r="G36" s="52">
        <f>SUM(G29+G35)</f>
        <v>4673</v>
      </c>
      <c r="H36" s="52">
        <f>SUM(H29+H35)</f>
        <v>3978</v>
      </c>
      <c r="I36" s="53"/>
    </row>
    <row r="37" spans="1:9" ht="15.75" thickBot="1">
      <c r="A37" s="114"/>
      <c r="B37" s="81" t="s">
        <v>3</v>
      </c>
      <c r="C37" s="56"/>
      <c r="D37" s="57">
        <v>0</v>
      </c>
      <c r="E37" s="58">
        <f>SUM(E36+D37)</f>
        <v>0.2734027777777778</v>
      </c>
      <c r="F37" s="70"/>
      <c r="G37" s="59"/>
      <c r="H37" s="59"/>
      <c r="I37" s="60"/>
    </row>
    <row r="38" spans="1:13" s="136" customFormat="1" ht="15.75" thickBot="1">
      <c r="A38" s="128"/>
      <c r="B38" s="129"/>
      <c r="C38" s="130"/>
      <c r="D38" s="139"/>
      <c r="E38" s="132"/>
      <c r="F38" s="138"/>
      <c r="G38" s="131"/>
      <c r="H38" s="131"/>
      <c r="I38" s="133"/>
      <c r="K38" s="140"/>
      <c r="L38" s="140"/>
      <c r="M38" s="140"/>
    </row>
    <row r="39" spans="1:9" ht="15.75" thickBot="1">
      <c r="A39" s="109" t="s">
        <v>27</v>
      </c>
      <c r="B39" s="110"/>
      <c r="C39" s="44" t="s">
        <v>0</v>
      </c>
      <c r="D39" s="45" t="s">
        <v>1</v>
      </c>
      <c r="E39" s="71" t="s">
        <v>4</v>
      </c>
      <c r="F39" s="45" t="s">
        <v>5</v>
      </c>
      <c r="G39" s="45" t="s">
        <v>13</v>
      </c>
      <c r="H39" s="45" t="s">
        <v>14</v>
      </c>
      <c r="I39" s="46" t="s">
        <v>15</v>
      </c>
    </row>
    <row r="40" spans="1:9" ht="15">
      <c r="A40" s="90" t="s">
        <v>12</v>
      </c>
      <c r="B40" s="91" t="s">
        <v>11</v>
      </c>
      <c r="C40" s="14">
        <v>3.3</v>
      </c>
      <c r="D40" s="6">
        <v>0.03135416666666666</v>
      </c>
      <c r="E40" s="12">
        <f>SUM(E37+D40)</f>
        <v>0.30475694444444446</v>
      </c>
      <c r="F40" s="16">
        <f>SUM(D40/C40)</f>
        <v>0.009501262626262625</v>
      </c>
      <c r="G40" s="23">
        <v>640</v>
      </c>
      <c r="H40" s="23">
        <v>200</v>
      </c>
      <c r="I40" s="24">
        <v>127</v>
      </c>
    </row>
    <row r="41" spans="1:9" ht="15">
      <c r="A41" s="94" t="s">
        <v>11</v>
      </c>
      <c r="B41" s="95" t="s">
        <v>16</v>
      </c>
      <c r="C41" s="29">
        <v>2.41</v>
      </c>
      <c r="D41" s="7">
        <v>0.017997685185185186</v>
      </c>
      <c r="E41" s="8">
        <f>SUM(E40+D41)</f>
        <v>0.32275462962962964</v>
      </c>
      <c r="F41" s="19">
        <f>SUM(D41/C41)</f>
        <v>0.007467919163977255</v>
      </c>
      <c r="G41" s="22">
        <v>89</v>
      </c>
      <c r="H41" s="22">
        <v>157</v>
      </c>
      <c r="I41" s="40">
        <v>130</v>
      </c>
    </row>
    <row r="42" spans="1:9" ht="15.75" thickBot="1">
      <c r="A42" s="92" t="s">
        <v>16</v>
      </c>
      <c r="B42" s="93" t="s">
        <v>10</v>
      </c>
      <c r="C42" s="10">
        <v>3.51</v>
      </c>
      <c r="D42" s="13">
        <v>0.02263888888888889</v>
      </c>
      <c r="E42" s="11">
        <f>SUM(E41+D42)</f>
        <v>0.3453935185185185</v>
      </c>
      <c r="F42" s="13">
        <f>SUM(D42/C42)</f>
        <v>0.006449825894270339</v>
      </c>
      <c r="G42" s="86">
        <v>69</v>
      </c>
      <c r="H42" s="86">
        <v>738</v>
      </c>
      <c r="I42" s="87">
        <v>132</v>
      </c>
    </row>
    <row r="43" spans="1:9" ht="15">
      <c r="A43" s="82"/>
      <c r="B43" s="74" t="s">
        <v>2</v>
      </c>
      <c r="C43" s="63">
        <f>SUM(C40:C42)</f>
        <v>9.219999999999999</v>
      </c>
      <c r="D43" s="64">
        <f>SUM(D40:D42)</f>
        <v>0.07199074074074074</v>
      </c>
      <c r="E43" s="64"/>
      <c r="F43" s="65">
        <f>SUM(D43/C43)</f>
        <v>0.0078081063710130965</v>
      </c>
      <c r="G43" s="66">
        <f>SUM(G40:G42)</f>
        <v>798</v>
      </c>
      <c r="H43" s="66">
        <f>SUM(H40:H42)</f>
        <v>1095</v>
      </c>
      <c r="I43" s="67">
        <f>SUM(I40:I42)/3</f>
        <v>129.66666666666666</v>
      </c>
    </row>
    <row r="44" spans="1:9" ht="15">
      <c r="A44" s="83"/>
      <c r="B44" s="76" t="s">
        <v>6</v>
      </c>
      <c r="C44" s="42">
        <f>SUM(C36+C43)</f>
        <v>42.15</v>
      </c>
      <c r="D44" s="77"/>
      <c r="E44" s="50">
        <f>SUM(E42)</f>
        <v>0.3453935185185185</v>
      </c>
      <c r="F44" s="51">
        <f>SUM(E44/C44)</f>
        <v>0.0081943895259435</v>
      </c>
      <c r="G44" s="52">
        <f>SUM(G36+G43)</f>
        <v>5471</v>
      </c>
      <c r="H44" s="52">
        <f>SUM(H36+H43)</f>
        <v>5073</v>
      </c>
      <c r="I44" s="53"/>
    </row>
    <row r="45" spans="1:9" ht="15.75" thickBot="1">
      <c r="A45" s="68"/>
      <c r="B45" s="78" t="s">
        <v>3</v>
      </c>
      <c r="C45" s="56"/>
      <c r="D45" s="57">
        <v>0.0016666666666666668</v>
      </c>
      <c r="E45" s="58">
        <f>SUM(E44+D45)</f>
        <v>0.34706018518518517</v>
      </c>
      <c r="F45" s="70"/>
      <c r="G45" s="59"/>
      <c r="H45" s="59"/>
      <c r="I45" s="60"/>
    </row>
    <row r="46" spans="1:13" s="136" customFormat="1" ht="15.75" thickBot="1">
      <c r="A46" s="128"/>
      <c r="B46" s="129"/>
      <c r="C46" s="130"/>
      <c r="D46" s="138"/>
      <c r="E46" s="132"/>
      <c r="F46" s="139"/>
      <c r="G46" s="131"/>
      <c r="H46" s="131"/>
      <c r="I46" s="133"/>
      <c r="K46" s="140"/>
      <c r="L46" s="140"/>
      <c r="M46" s="140"/>
    </row>
    <row r="47" spans="1:9" ht="15.75" thickBot="1">
      <c r="A47" s="109" t="s">
        <v>28</v>
      </c>
      <c r="B47" s="110"/>
      <c r="C47" s="44" t="s">
        <v>0</v>
      </c>
      <c r="D47" s="45" t="s">
        <v>1</v>
      </c>
      <c r="E47" s="71" t="s">
        <v>4</v>
      </c>
      <c r="F47" s="45" t="s">
        <v>5</v>
      </c>
      <c r="G47" s="45" t="s">
        <v>13</v>
      </c>
      <c r="H47" s="45" t="s">
        <v>14</v>
      </c>
      <c r="I47" s="46" t="s">
        <v>15</v>
      </c>
    </row>
    <row r="48" spans="1:9" ht="15">
      <c r="A48" s="90" t="s">
        <v>12</v>
      </c>
      <c r="B48" s="91" t="s">
        <v>29</v>
      </c>
      <c r="C48" s="14">
        <v>2.04</v>
      </c>
      <c r="D48" s="6">
        <v>0.01945601851851852</v>
      </c>
      <c r="E48" s="12">
        <f>SUM(E45+D48)</f>
        <v>0.3665162037037037</v>
      </c>
      <c r="F48" s="32">
        <f>SUM(D48/C48)</f>
        <v>0.00953726397966594</v>
      </c>
      <c r="G48" s="23">
        <v>522</v>
      </c>
      <c r="H48" s="23">
        <v>59</v>
      </c>
      <c r="I48" s="24">
        <v>128</v>
      </c>
    </row>
    <row r="49" spans="1:9" ht="15.75" thickBot="1">
      <c r="A49" s="92" t="s">
        <v>29</v>
      </c>
      <c r="B49" s="93" t="s">
        <v>10</v>
      </c>
      <c r="C49" s="10">
        <v>2.42</v>
      </c>
      <c r="D49" s="13">
        <v>0.023715277777777776</v>
      </c>
      <c r="E49" s="11">
        <f>SUM(E48+D49)</f>
        <v>0.39023148148148146</v>
      </c>
      <c r="F49" s="13">
        <f>SUM(D49/C49)</f>
        <v>0.009799701561065197</v>
      </c>
      <c r="G49" s="86">
        <v>459</v>
      </c>
      <c r="H49" s="86">
        <v>492</v>
      </c>
      <c r="I49" s="87">
        <v>127</v>
      </c>
    </row>
    <row r="50" spans="1:9" ht="15">
      <c r="A50" s="82"/>
      <c r="B50" s="74" t="s">
        <v>2</v>
      </c>
      <c r="C50" s="63">
        <f>SUM(C48:C49)</f>
        <v>4.46</v>
      </c>
      <c r="D50" s="64">
        <f>SUM(D48:D49)</f>
        <v>0.04317129629629629</v>
      </c>
      <c r="E50" s="84"/>
      <c r="F50" s="75">
        <f>SUM(D50/C50)</f>
        <v>0.009679662846703204</v>
      </c>
      <c r="G50" s="66">
        <f>SUM(G48:G49)</f>
        <v>981</v>
      </c>
      <c r="H50" s="66">
        <f>SUM(H48:H49)</f>
        <v>551</v>
      </c>
      <c r="I50" s="67">
        <f>SUM(I49)</f>
        <v>127</v>
      </c>
    </row>
    <row r="51" spans="1:9" ht="15">
      <c r="A51" s="83"/>
      <c r="B51" s="76" t="s">
        <v>6</v>
      </c>
      <c r="C51" s="42">
        <f>SUM(C44+C50)</f>
        <v>46.61</v>
      </c>
      <c r="D51" s="77"/>
      <c r="E51" s="50">
        <f>SUM(E49)</f>
        <v>0.39023148148148146</v>
      </c>
      <c r="F51" s="51">
        <f>SUM(E51/C51)</f>
        <v>0.008372269501855427</v>
      </c>
      <c r="G51" s="52">
        <f>SUM(G44+G50)</f>
        <v>6452</v>
      </c>
      <c r="H51" s="52">
        <f>SUM(H44+H50)</f>
        <v>5624</v>
      </c>
      <c r="I51" s="53"/>
    </row>
    <row r="52" spans="1:9" ht="15.75" thickBot="1">
      <c r="A52" s="68"/>
      <c r="B52" s="78" t="s">
        <v>3</v>
      </c>
      <c r="C52" s="56"/>
      <c r="D52" s="57">
        <v>0</v>
      </c>
      <c r="E52" s="58">
        <f>SUM(E51+D52)</f>
        <v>0.39023148148148146</v>
      </c>
      <c r="F52" s="70"/>
      <c r="G52" s="59"/>
      <c r="H52" s="59"/>
      <c r="I52" s="60"/>
    </row>
    <row r="53" spans="1:13" s="136" customFormat="1" ht="15.75" thickBot="1">
      <c r="A53" s="128"/>
      <c r="B53" s="129"/>
      <c r="C53" s="130"/>
      <c r="D53" s="141"/>
      <c r="E53" s="139"/>
      <c r="F53" s="138"/>
      <c r="G53" s="131"/>
      <c r="H53" s="131"/>
      <c r="I53" s="133"/>
      <c r="K53" s="140"/>
      <c r="L53" s="140"/>
      <c r="M53" s="140"/>
    </row>
    <row r="54" spans="1:9" ht="15.75" thickBot="1">
      <c r="A54" s="126" t="s">
        <v>30</v>
      </c>
      <c r="B54" s="127"/>
      <c r="C54" s="44" t="s">
        <v>0</v>
      </c>
      <c r="D54" s="45" t="s">
        <v>1</v>
      </c>
      <c r="E54" s="45" t="s">
        <v>4</v>
      </c>
      <c r="F54" s="45" t="s">
        <v>5</v>
      </c>
      <c r="G54" s="45" t="s">
        <v>13</v>
      </c>
      <c r="H54" s="45" t="s">
        <v>14</v>
      </c>
      <c r="I54" s="46" t="s">
        <v>15</v>
      </c>
    </row>
    <row r="55" spans="1:9" ht="15">
      <c r="A55" s="99" t="s">
        <v>12</v>
      </c>
      <c r="B55" s="100" t="s">
        <v>138</v>
      </c>
      <c r="C55" s="14">
        <v>1.15</v>
      </c>
      <c r="D55" s="6">
        <v>0.01207175925925926</v>
      </c>
      <c r="E55" s="12">
        <f>SUM(E52+D55)</f>
        <v>0.4023032407407407</v>
      </c>
      <c r="F55" s="16">
        <f>SUM(D55/C55)</f>
        <v>0.01049718196457327</v>
      </c>
      <c r="G55" s="23">
        <v>246</v>
      </c>
      <c r="H55" s="23">
        <v>325</v>
      </c>
      <c r="I55" s="24">
        <v>124</v>
      </c>
    </row>
    <row r="56" spans="1:9" ht="15">
      <c r="A56" s="101" t="s">
        <v>139</v>
      </c>
      <c r="B56" s="102"/>
      <c r="C56" s="42">
        <v>0.8</v>
      </c>
      <c r="D56" s="43">
        <v>0.008854166666666666</v>
      </c>
      <c r="E56" s="8">
        <v>0.4111458333333333</v>
      </c>
      <c r="F56" s="19">
        <f>SUM(D56/C56)</f>
        <v>0.011067708333333332</v>
      </c>
      <c r="G56" s="22"/>
      <c r="H56" s="22"/>
      <c r="I56" s="40"/>
    </row>
    <row r="57" spans="1:9" ht="15.75" thickBot="1">
      <c r="A57" s="26" t="s">
        <v>140</v>
      </c>
      <c r="B57" s="28"/>
      <c r="C57" s="10">
        <v>4.7</v>
      </c>
      <c r="D57" s="9">
        <v>0.036458333333333336</v>
      </c>
      <c r="E57" s="11">
        <f>SUM(E56+D57)</f>
        <v>0.44760416666666664</v>
      </c>
      <c r="F57" s="13">
        <f>SUM(D57/C57)</f>
        <v>0.00775709219858156</v>
      </c>
      <c r="G57" s="86"/>
      <c r="H57" s="86"/>
      <c r="I57" s="87"/>
    </row>
    <row r="58" spans="1:9" ht="15">
      <c r="A58" s="121"/>
      <c r="B58" s="85" t="s">
        <v>2</v>
      </c>
      <c r="C58" s="63">
        <f>SUM(C55:C57)</f>
        <v>6.65</v>
      </c>
      <c r="D58" s="64">
        <f>SUM(D55:D57)</f>
        <v>0.05738425925925926</v>
      </c>
      <c r="E58" s="84"/>
      <c r="F58" s="75">
        <f>SUM(D58/C58)</f>
        <v>0.008629211918685603</v>
      </c>
      <c r="G58" s="105">
        <f>SUM(G55:G57)</f>
        <v>246</v>
      </c>
      <c r="H58" s="105">
        <f>SUM(H55:H57)</f>
        <v>325</v>
      </c>
      <c r="I58" s="67"/>
    </row>
    <row r="59" spans="1:9" ht="15.75" thickBot="1">
      <c r="A59" s="122"/>
      <c r="B59" s="78" t="s">
        <v>6</v>
      </c>
      <c r="C59" s="56">
        <f>SUM(C51+C58)</f>
        <v>53.26</v>
      </c>
      <c r="D59" s="70"/>
      <c r="E59" s="58">
        <v>0.44760416666666664</v>
      </c>
      <c r="F59" s="57">
        <f>SUM(E59/C59)</f>
        <v>0.008404133808987357</v>
      </c>
      <c r="G59" s="59">
        <f>SUM(G51+G58)</f>
        <v>6698</v>
      </c>
      <c r="H59" s="59">
        <f>SUM(H51+H58)</f>
        <v>5949</v>
      </c>
      <c r="I59" s="60"/>
    </row>
    <row r="60" spans="1:13" s="136" customFormat="1" ht="15">
      <c r="A60" s="128"/>
      <c r="B60" s="129"/>
      <c r="C60" s="130"/>
      <c r="D60" s="129"/>
      <c r="E60" s="142"/>
      <c r="F60" s="129"/>
      <c r="G60" s="131"/>
      <c r="H60" s="131"/>
      <c r="I60" s="133"/>
      <c r="K60" s="140"/>
      <c r="L60" s="140"/>
      <c r="M60" s="140"/>
    </row>
  </sheetData>
  <sheetProtection/>
  <mergeCells count="15">
    <mergeCell ref="A58:A59"/>
    <mergeCell ref="A14:A16"/>
    <mergeCell ref="A28:A30"/>
    <mergeCell ref="A39:B39"/>
    <mergeCell ref="A47:B47"/>
    <mergeCell ref="A54:B54"/>
    <mergeCell ref="A3:B3"/>
    <mergeCell ref="A4:B4"/>
    <mergeCell ref="A11:B11"/>
    <mergeCell ref="A25:B25"/>
    <mergeCell ref="A35:A37"/>
    <mergeCell ref="C2:I2"/>
    <mergeCell ref="A18:B18"/>
    <mergeCell ref="A21:A23"/>
    <mergeCell ref="A32:B32"/>
  </mergeCells>
  <printOptions/>
  <pageMargins left="0.71" right="0.71" top="0.31" bottom="0.2" header="0.52" footer="0.31"/>
  <pageSetup horizontalDpi="200" verticalDpi="200" orientation="landscape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6">
      <selection activeCell="A24" sqref="A24:J44"/>
    </sheetView>
  </sheetViews>
  <sheetFormatPr defaultColWidth="8.8515625" defaultRowHeight="15"/>
  <cols>
    <col min="1" max="1" width="7.8515625" style="1" customWidth="1"/>
    <col min="2" max="5" width="8.8515625" style="0" customWidth="1"/>
    <col min="6" max="6" width="22.421875" style="0" customWidth="1"/>
  </cols>
  <sheetData>
    <row r="1" spans="1:6" ht="27.75">
      <c r="A1" s="33" t="s">
        <v>32</v>
      </c>
      <c r="B1" s="33" t="s">
        <v>33</v>
      </c>
      <c r="C1" s="33" t="s">
        <v>34</v>
      </c>
      <c r="D1" s="33" t="s">
        <v>37</v>
      </c>
      <c r="E1" s="33" t="s">
        <v>38</v>
      </c>
      <c r="F1" s="33" t="s">
        <v>39</v>
      </c>
    </row>
    <row r="2" spans="1:6" ht="13.5">
      <c r="A2" s="38">
        <v>0.020197916666666666</v>
      </c>
      <c r="B2" s="36">
        <v>120</v>
      </c>
      <c r="C2" s="36">
        <v>2.81</v>
      </c>
      <c r="D2" s="36">
        <v>305</v>
      </c>
      <c r="E2" s="36">
        <v>236</v>
      </c>
      <c r="F2" s="36">
        <v>86</v>
      </c>
    </row>
    <row r="3" spans="1:6" ht="13.5">
      <c r="A3" s="38">
        <v>0.022305555555555554</v>
      </c>
      <c r="B3" s="36">
        <v>130</v>
      </c>
      <c r="C3" s="36">
        <v>2.98</v>
      </c>
      <c r="D3" s="36">
        <v>591</v>
      </c>
      <c r="E3" s="36">
        <v>30</v>
      </c>
      <c r="F3" s="36">
        <v>81</v>
      </c>
    </row>
    <row r="4" spans="1:6" ht="13.5">
      <c r="A4" s="38">
        <v>0.020734953703703703</v>
      </c>
      <c r="B4" s="36">
        <v>132</v>
      </c>
      <c r="C4" s="36">
        <v>3.07</v>
      </c>
      <c r="D4" s="36">
        <v>207</v>
      </c>
      <c r="E4" s="36">
        <v>285</v>
      </c>
      <c r="F4" s="36">
        <v>89</v>
      </c>
    </row>
    <row r="5" spans="1:6" ht="13.5">
      <c r="A5" s="38">
        <v>0.014994212962962961</v>
      </c>
      <c r="B5" s="36">
        <v>136</v>
      </c>
      <c r="C5" s="36">
        <v>2.06</v>
      </c>
      <c r="D5" s="36">
        <v>289</v>
      </c>
      <c r="E5" s="36">
        <v>30</v>
      </c>
      <c r="F5" s="36">
        <v>83</v>
      </c>
    </row>
    <row r="6" spans="1:6" ht="13.5">
      <c r="A6" s="38">
        <v>0.020363425925925927</v>
      </c>
      <c r="B6" s="36">
        <v>131</v>
      </c>
      <c r="C6" s="36">
        <v>2.88</v>
      </c>
      <c r="D6" s="36">
        <v>128</v>
      </c>
      <c r="E6" s="36">
        <v>187</v>
      </c>
      <c r="F6" s="36">
        <v>86</v>
      </c>
    </row>
    <row r="7" spans="1:6" ht="13.5">
      <c r="A7" s="38">
        <v>0.03055902777777778</v>
      </c>
      <c r="B7" s="36">
        <v>130</v>
      </c>
      <c r="C7" s="36">
        <v>4.02</v>
      </c>
      <c r="D7" s="36">
        <v>394</v>
      </c>
      <c r="E7" s="36">
        <v>138</v>
      </c>
      <c r="F7" s="36">
        <v>82</v>
      </c>
    </row>
    <row r="8" spans="1:6" ht="13.5">
      <c r="A8" s="38">
        <v>0.030667824074074077</v>
      </c>
      <c r="B8" s="36">
        <v>129</v>
      </c>
      <c r="C8" s="36">
        <v>4.05</v>
      </c>
      <c r="D8" s="36">
        <v>217</v>
      </c>
      <c r="E8" s="36">
        <v>906</v>
      </c>
      <c r="F8" s="36">
        <v>85</v>
      </c>
    </row>
    <row r="9" spans="1:6" ht="13.5">
      <c r="A9" s="38">
        <v>0.0029745370370370373</v>
      </c>
      <c r="B9" s="36">
        <v>106</v>
      </c>
      <c r="C9" s="36">
        <v>0.01</v>
      </c>
      <c r="D9" s="36">
        <v>0</v>
      </c>
      <c r="E9" s="36">
        <v>20</v>
      </c>
      <c r="F9" s="36">
        <v>70</v>
      </c>
    </row>
    <row r="10" spans="1:6" ht="13.5">
      <c r="A10" s="38">
        <v>0.017175925925925924</v>
      </c>
      <c r="B10" s="36">
        <v>127</v>
      </c>
      <c r="C10" s="36">
        <v>1.75</v>
      </c>
      <c r="D10" s="36">
        <v>482</v>
      </c>
      <c r="E10" s="36">
        <v>39</v>
      </c>
      <c r="F10" s="36">
        <v>71</v>
      </c>
    </row>
    <row r="11" spans="1:6" ht="13.5">
      <c r="A11" s="38">
        <v>0.021636574074074072</v>
      </c>
      <c r="B11" s="36">
        <v>131</v>
      </c>
      <c r="C11" s="36">
        <v>2.91</v>
      </c>
      <c r="D11" s="36">
        <v>98</v>
      </c>
      <c r="E11" s="36">
        <v>591</v>
      </c>
      <c r="F11" s="36">
        <v>87</v>
      </c>
    </row>
    <row r="12" spans="1:6" ht="13.5">
      <c r="A12" s="38">
        <v>0.030702546296296294</v>
      </c>
      <c r="B12" s="36">
        <v>129</v>
      </c>
      <c r="C12" s="36">
        <v>2.98</v>
      </c>
      <c r="D12" s="36">
        <v>899</v>
      </c>
      <c r="E12" s="36">
        <v>384</v>
      </c>
      <c r="F12" s="36">
        <v>70</v>
      </c>
    </row>
    <row r="13" spans="1:6" ht="13.5">
      <c r="A13" s="38">
        <v>0.041094907407407406</v>
      </c>
      <c r="B13" s="36">
        <v>127</v>
      </c>
      <c r="C13" s="36">
        <v>3.42</v>
      </c>
      <c r="D13" s="36">
        <v>1063</v>
      </c>
      <c r="E13" s="36">
        <v>1152</v>
      </c>
      <c r="F13" s="36">
        <v>67</v>
      </c>
    </row>
    <row r="14" spans="1:6" ht="13.5">
      <c r="A14" s="38">
        <v>0.03134953703703704</v>
      </c>
      <c r="B14" s="36">
        <v>128</v>
      </c>
      <c r="C14" s="36">
        <v>3.3</v>
      </c>
      <c r="D14" s="36">
        <v>640</v>
      </c>
      <c r="E14" s="36">
        <v>200</v>
      </c>
      <c r="F14" s="36">
        <v>72</v>
      </c>
    </row>
    <row r="15" spans="1:6" ht="13.5">
      <c r="A15" s="38">
        <v>0.018001157407407407</v>
      </c>
      <c r="B15" s="36">
        <v>130</v>
      </c>
      <c r="C15" s="36">
        <v>2.41</v>
      </c>
      <c r="D15" s="36">
        <v>89</v>
      </c>
      <c r="E15" s="36">
        <v>157</v>
      </c>
      <c r="F15" s="36">
        <v>84</v>
      </c>
    </row>
    <row r="16" spans="1:6" ht="13.5">
      <c r="A16" s="38">
        <v>0.022633101851851852</v>
      </c>
      <c r="B16" s="36">
        <v>132</v>
      </c>
      <c r="C16" s="36">
        <v>3.51</v>
      </c>
      <c r="D16" s="36">
        <v>69</v>
      </c>
      <c r="E16" s="36">
        <v>738</v>
      </c>
      <c r="F16" s="36">
        <v>85</v>
      </c>
    </row>
    <row r="17" spans="1:6" ht="13.5">
      <c r="A17" s="38">
        <v>0.0016689814814814814</v>
      </c>
      <c r="B17" s="36">
        <v>112</v>
      </c>
      <c r="C17" s="36">
        <v>0.01</v>
      </c>
      <c r="D17" s="36">
        <v>0</v>
      </c>
      <c r="E17" s="36">
        <v>0</v>
      </c>
      <c r="F17" s="36">
        <v>71</v>
      </c>
    </row>
    <row r="18" spans="1:6" ht="13.5">
      <c r="A18" s="38">
        <v>0.019459490740740742</v>
      </c>
      <c r="B18" s="36">
        <v>1128</v>
      </c>
      <c r="C18" s="36">
        <v>2.04</v>
      </c>
      <c r="D18" s="36">
        <v>522</v>
      </c>
      <c r="E18" s="36">
        <v>59</v>
      </c>
      <c r="F18" s="36">
        <v>68</v>
      </c>
    </row>
    <row r="19" spans="1:6" ht="13.5">
      <c r="A19" s="38">
        <v>0.023710648148148147</v>
      </c>
      <c r="B19" s="36">
        <v>127</v>
      </c>
      <c r="C19" s="36">
        <v>2.42</v>
      </c>
      <c r="D19" s="36">
        <v>459</v>
      </c>
      <c r="E19" s="36">
        <v>492</v>
      </c>
      <c r="F19" s="36">
        <v>70</v>
      </c>
    </row>
    <row r="20" spans="1:6" ht="13.5">
      <c r="A20" s="38">
        <v>0.012072916666666668</v>
      </c>
      <c r="B20" s="36">
        <v>124</v>
      </c>
      <c r="C20" s="36">
        <v>1.15</v>
      </c>
      <c r="D20" s="36">
        <v>246</v>
      </c>
      <c r="E20" s="36">
        <v>325</v>
      </c>
      <c r="F20" s="36">
        <v>71</v>
      </c>
    </row>
    <row r="24" ht="13.5">
      <c r="A24"/>
    </row>
    <row r="25" spans="1:10" ht="27.75">
      <c r="A25" s="34"/>
      <c r="B25" s="33" t="s">
        <v>31</v>
      </c>
      <c r="C25" s="33" t="s">
        <v>32</v>
      </c>
      <c r="D25" s="33" t="s">
        <v>33</v>
      </c>
      <c r="E25" s="33" t="s">
        <v>34</v>
      </c>
      <c r="F25" s="33" t="s">
        <v>35</v>
      </c>
      <c r="G25" s="33" t="s">
        <v>36</v>
      </c>
      <c r="H25" s="33" t="s">
        <v>37</v>
      </c>
      <c r="I25" s="33" t="s">
        <v>38</v>
      </c>
      <c r="J25" s="33" t="s">
        <v>39</v>
      </c>
    </row>
    <row r="26" spans="1:10" ht="42">
      <c r="A26" s="36">
        <v>1</v>
      </c>
      <c r="B26" s="37"/>
      <c r="C26" s="36" t="s">
        <v>40</v>
      </c>
      <c r="D26" s="36" t="s">
        <v>41</v>
      </c>
      <c r="E26" s="36">
        <v>2.81</v>
      </c>
      <c r="F26" s="36" t="s">
        <v>42</v>
      </c>
      <c r="G26" s="36" t="s">
        <v>43</v>
      </c>
      <c r="H26" s="36">
        <v>305</v>
      </c>
      <c r="I26" s="36">
        <v>236</v>
      </c>
      <c r="J26" s="36" t="s">
        <v>44</v>
      </c>
    </row>
    <row r="27" spans="1:10" ht="42">
      <c r="A27" s="36">
        <v>2</v>
      </c>
      <c r="B27" s="37"/>
      <c r="C27" s="36" t="s">
        <v>45</v>
      </c>
      <c r="D27" s="36" t="s">
        <v>46</v>
      </c>
      <c r="E27" s="36">
        <v>2.98</v>
      </c>
      <c r="F27" s="36" t="s">
        <v>47</v>
      </c>
      <c r="G27" s="36" t="s">
        <v>48</v>
      </c>
      <c r="H27" s="36">
        <v>591</v>
      </c>
      <c r="I27" s="36">
        <v>30</v>
      </c>
      <c r="J27" s="36" t="s">
        <v>49</v>
      </c>
    </row>
    <row r="28" spans="1:10" ht="42">
      <c r="A28" s="36">
        <v>3</v>
      </c>
      <c r="B28" s="37"/>
      <c r="C28" s="36" t="s">
        <v>50</v>
      </c>
      <c r="D28" s="36" t="s">
        <v>51</v>
      </c>
      <c r="E28" s="36">
        <v>3.07</v>
      </c>
      <c r="F28" s="36" t="s">
        <v>52</v>
      </c>
      <c r="G28" s="36" t="s">
        <v>53</v>
      </c>
      <c r="H28" s="36">
        <v>207</v>
      </c>
      <c r="I28" s="36">
        <v>285</v>
      </c>
      <c r="J28" s="36" t="s">
        <v>54</v>
      </c>
    </row>
    <row r="29" spans="1:10" ht="42">
      <c r="A29" s="36">
        <v>4</v>
      </c>
      <c r="B29" s="37"/>
      <c r="C29" s="36" t="s">
        <v>55</v>
      </c>
      <c r="D29" s="36" t="s">
        <v>56</v>
      </c>
      <c r="E29" s="36">
        <v>2.06</v>
      </c>
      <c r="F29" s="36" t="s">
        <v>57</v>
      </c>
      <c r="G29" s="36" t="s">
        <v>58</v>
      </c>
      <c r="H29" s="36">
        <v>289</v>
      </c>
      <c r="I29" s="36">
        <v>30</v>
      </c>
      <c r="J29" s="36" t="s">
        <v>59</v>
      </c>
    </row>
    <row r="30" spans="1:10" ht="42">
      <c r="A30" s="36">
        <v>5</v>
      </c>
      <c r="B30" s="37"/>
      <c r="C30" s="36" t="s">
        <v>60</v>
      </c>
      <c r="D30" s="36" t="s">
        <v>61</v>
      </c>
      <c r="E30" s="36">
        <v>2.88</v>
      </c>
      <c r="F30" s="36" t="s">
        <v>62</v>
      </c>
      <c r="G30" s="36" t="s">
        <v>63</v>
      </c>
      <c r="H30" s="36">
        <v>128</v>
      </c>
      <c r="I30" s="36">
        <v>187</v>
      </c>
      <c r="J30" s="36" t="s">
        <v>64</v>
      </c>
    </row>
    <row r="31" spans="1:10" ht="42">
      <c r="A31" s="36">
        <v>6</v>
      </c>
      <c r="B31" s="37"/>
      <c r="C31" s="36" t="s">
        <v>65</v>
      </c>
      <c r="D31" s="36" t="s">
        <v>66</v>
      </c>
      <c r="E31" s="36">
        <v>4.02</v>
      </c>
      <c r="F31" s="36" t="s">
        <v>67</v>
      </c>
      <c r="G31" s="36" t="s">
        <v>68</v>
      </c>
      <c r="H31" s="36">
        <v>394</v>
      </c>
      <c r="I31" s="36">
        <v>138</v>
      </c>
      <c r="J31" s="36" t="s">
        <v>69</v>
      </c>
    </row>
    <row r="32" spans="1:10" ht="42">
      <c r="A32" s="36">
        <v>7</v>
      </c>
      <c r="B32" s="37"/>
      <c r="C32" s="36" t="s">
        <v>70</v>
      </c>
      <c r="D32" s="36" t="s">
        <v>71</v>
      </c>
      <c r="E32" s="36">
        <v>4.05</v>
      </c>
      <c r="F32" s="36" t="s">
        <v>72</v>
      </c>
      <c r="G32" s="36" t="s">
        <v>73</v>
      </c>
      <c r="H32" s="36">
        <v>217</v>
      </c>
      <c r="I32" s="36">
        <v>906</v>
      </c>
      <c r="J32" s="36" t="s">
        <v>74</v>
      </c>
    </row>
    <row r="33" spans="1:10" ht="42">
      <c r="A33" s="36">
        <v>8</v>
      </c>
      <c r="B33" s="37"/>
      <c r="C33" s="36" t="s">
        <v>75</v>
      </c>
      <c r="D33" s="36" t="s">
        <v>76</v>
      </c>
      <c r="E33" s="36">
        <v>0.01</v>
      </c>
      <c r="F33" s="36" t="s">
        <v>77</v>
      </c>
      <c r="G33" s="36" t="s">
        <v>78</v>
      </c>
      <c r="H33" s="36">
        <v>0</v>
      </c>
      <c r="I33" s="36">
        <v>20</v>
      </c>
      <c r="J33" s="36" t="s">
        <v>79</v>
      </c>
    </row>
    <row r="34" spans="1:10" ht="42">
      <c r="A34" s="36">
        <v>9</v>
      </c>
      <c r="B34" s="37"/>
      <c r="C34" s="36" t="s">
        <v>80</v>
      </c>
      <c r="D34" s="36" t="s">
        <v>81</v>
      </c>
      <c r="E34" s="36">
        <v>1.75</v>
      </c>
      <c r="F34" s="36" t="s">
        <v>82</v>
      </c>
      <c r="G34" s="36" t="s">
        <v>83</v>
      </c>
      <c r="H34" s="36">
        <v>482</v>
      </c>
      <c r="I34" s="36">
        <v>39</v>
      </c>
      <c r="J34" s="36" t="s">
        <v>84</v>
      </c>
    </row>
    <row r="35" spans="1:10" ht="42">
      <c r="A35" s="36">
        <v>10</v>
      </c>
      <c r="B35" s="37"/>
      <c r="C35" s="36" t="s">
        <v>85</v>
      </c>
      <c r="D35" s="36" t="s">
        <v>86</v>
      </c>
      <c r="E35" s="36">
        <v>2.91</v>
      </c>
      <c r="F35" s="36" t="s">
        <v>87</v>
      </c>
      <c r="G35" s="36" t="s">
        <v>88</v>
      </c>
      <c r="H35" s="36">
        <v>98</v>
      </c>
      <c r="I35" s="36">
        <v>591</v>
      </c>
      <c r="J35" s="36" t="s">
        <v>89</v>
      </c>
    </row>
    <row r="36" spans="1:10" ht="42">
      <c r="A36" s="36">
        <v>11</v>
      </c>
      <c r="B36" s="37"/>
      <c r="C36" s="36" t="s">
        <v>90</v>
      </c>
      <c r="D36" s="36" t="s">
        <v>91</v>
      </c>
      <c r="E36" s="36">
        <v>2.98</v>
      </c>
      <c r="F36" s="36" t="s">
        <v>92</v>
      </c>
      <c r="G36" s="36" t="s">
        <v>93</v>
      </c>
      <c r="H36" s="36">
        <v>899</v>
      </c>
      <c r="I36" s="36">
        <v>384</v>
      </c>
      <c r="J36" s="36" t="s">
        <v>94</v>
      </c>
    </row>
    <row r="37" spans="1:10" ht="42">
      <c r="A37" s="36">
        <v>12</v>
      </c>
      <c r="B37" s="37"/>
      <c r="C37" s="36" t="s">
        <v>95</v>
      </c>
      <c r="D37" s="36" t="s">
        <v>96</v>
      </c>
      <c r="E37" s="36">
        <v>3.42</v>
      </c>
      <c r="F37" s="36" t="s">
        <v>97</v>
      </c>
      <c r="G37" s="36" t="s">
        <v>98</v>
      </c>
      <c r="H37" s="36">
        <v>1063</v>
      </c>
      <c r="I37" s="36">
        <v>1152</v>
      </c>
      <c r="J37" s="36" t="s">
        <v>99</v>
      </c>
    </row>
    <row r="38" spans="1:10" ht="42">
      <c r="A38" s="36">
        <v>13</v>
      </c>
      <c r="B38" s="37"/>
      <c r="C38" s="36" t="s">
        <v>100</v>
      </c>
      <c r="D38" s="36" t="s">
        <v>101</v>
      </c>
      <c r="E38" s="36">
        <v>3.3</v>
      </c>
      <c r="F38" s="36" t="s">
        <v>102</v>
      </c>
      <c r="G38" s="36" t="s">
        <v>103</v>
      </c>
      <c r="H38" s="36">
        <v>640</v>
      </c>
      <c r="I38" s="36">
        <v>200</v>
      </c>
      <c r="J38" s="36" t="s">
        <v>104</v>
      </c>
    </row>
    <row r="39" spans="1:10" ht="42">
      <c r="A39" s="36">
        <v>14</v>
      </c>
      <c r="B39" s="37"/>
      <c r="C39" s="36" t="s">
        <v>105</v>
      </c>
      <c r="D39" s="36" t="s">
        <v>106</v>
      </c>
      <c r="E39" s="36">
        <v>2.41</v>
      </c>
      <c r="F39" s="36" t="s">
        <v>107</v>
      </c>
      <c r="G39" s="36" t="s">
        <v>108</v>
      </c>
      <c r="H39" s="36">
        <v>89</v>
      </c>
      <c r="I39" s="36">
        <v>157</v>
      </c>
      <c r="J39" s="36" t="s">
        <v>109</v>
      </c>
    </row>
    <row r="40" spans="1:10" ht="42">
      <c r="A40" s="36">
        <v>15</v>
      </c>
      <c r="B40" s="37"/>
      <c r="C40" s="36" t="s">
        <v>110</v>
      </c>
      <c r="D40" s="36" t="s">
        <v>111</v>
      </c>
      <c r="E40" s="36">
        <v>3.51</v>
      </c>
      <c r="F40" s="36" t="s">
        <v>112</v>
      </c>
      <c r="G40" s="36" t="s">
        <v>113</v>
      </c>
      <c r="H40" s="36">
        <v>69</v>
      </c>
      <c r="I40" s="36">
        <v>738</v>
      </c>
      <c r="J40" s="36" t="s">
        <v>114</v>
      </c>
    </row>
    <row r="41" spans="1:10" ht="42">
      <c r="A41" s="36">
        <v>16</v>
      </c>
      <c r="B41" s="37"/>
      <c r="C41" s="36" t="s">
        <v>115</v>
      </c>
      <c r="D41" s="36" t="s">
        <v>116</v>
      </c>
      <c r="E41" s="36">
        <v>0.01</v>
      </c>
      <c r="F41" s="36" t="s">
        <v>117</v>
      </c>
      <c r="G41" s="36" t="s">
        <v>118</v>
      </c>
      <c r="H41" s="36">
        <v>0</v>
      </c>
      <c r="I41" s="36">
        <v>0</v>
      </c>
      <c r="J41" s="36" t="s">
        <v>119</v>
      </c>
    </row>
    <row r="42" spans="1:10" ht="42">
      <c r="A42" s="36">
        <v>17</v>
      </c>
      <c r="B42" s="37"/>
      <c r="C42" s="36" t="s">
        <v>120</v>
      </c>
      <c r="D42" s="36" t="s">
        <v>121</v>
      </c>
      <c r="E42" s="36">
        <v>2.04</v>
      </c>
      <c r="F42" s="36" t="s">
        <v>122</v>
      </c>
      <c r="G42" s="36" t="s">
        <v>123</v>
      </c>
      <c r="H42" s="36">
        <v>522</v>
      </c>
      <c r="I42" s="36">
        <v>59</v>
      </c>
      <c r="J42" s="36" t="s">
        <v>124</v>
      </c>
    </row>
    <row r="43" spans="1:10" ht="42">
      <c r="A43" s="36">
        <v>18</v>
      </c>
      <c r="B43" s="37"/>
      <c r="C43" s="36" t="s">
        <v>125</v>
      </c>
      <c r="D43" s="36" t="s">
        <v>126</v>
      </c>
      <c r="E43" s="36">
        <v>2.42</v>
      </c>
      <c r="F43" s="36" t="s">
        <v>127</v>
      </c>
      <c r="G43" s="36" t="s">
        <v>128</v>
      </c>
      <c r="H43" s="36">
        <v>459</v>
      </c>
      <c r="I43" s="36">
        <v>492</v>
      </c>
      <c r="J43" s="36" t="s">
        <v>129</v>
      </c>
    </row>
    <row r="44" spans="1:10" ht="42">
      <c r="A44" s="36">
        <v>19</v>
      </c>
      <c r="B44" s="37"/>
      <c r="C44" s="36" t="s">
        <v>130</v>
      </c>
      <c r="D44" s="36" t="s">
        <v>131</v>
      </c>
      <c r="E44" s="36">
        <v>1.15</v>
      </c>
      <c r="F44" s="36" t="s">
        <v>132</v>
      </c>
      <c r="G44" s="36" t="s">
        <v>133</v>
      </c>
      <c r="H44" s="36">
        <v>246</v>
      </c>
      <c r="I44" s="36">
        <v>325</v>
      </c>
      <c r="J44" s="36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S  ( Crookston Castle Primary )</dc:creator>
  <cp:keywords/>
  <dc:description/>
  <cp:lastModifiedBy>John Kynaston</cp:lastModifiedBy>
  <cp:lastPrinted>2016-03-20T11:37:30Z</cp:lastPrinted>
  <dcterms:created xsi:type="dcterms:W3CDTF">2009-03-04T11:25:37Z</dcterms:created>
  <dcterms:modified xsi:type="dcterms:W3CDTF">2016-03-22T07:02:15Z</dcterms:modified>
  <cp:category/>
  <cp:version/>
  <cp:contentType/>
  <cp:contentStatus/>
</cp:coreProperties>
</file>