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Plan" sheetId="1" r:id="rId1"/>
  </sheets>
  <definedNames/>
  <calcPr fullCalcOnLoad="1"/>
</workbook>
</file>

<file path=xl/sharedStrings.xml><?xml version="1.0" encoding="utf-8"?>
<sst xmlns="http://schemas.openxmlformats.org/spreadsheetml/2006/main" count="117" uniqueCount="30">
  <si>
    <t>distance</t>
  </si>
  <si>
    <t>time</t>
  </si>
  <si>
    <t>Leg Total</t>
  </si>
  <si>
    <t>Rest</t>
  </si>
  <si>
    <t>total</t>
  </si>
  <si>
    <t>pace</t>
  </si>
  <si>
    <t>Total</t>
  </si>
  <si>
    <t>asc</t>
  </si>
  <si>
    <t>dec</t>
  </si>
  <si>
    <t>av hr</t>
  </si>
  <si>
    <t>start</t>
  </si>
  <si>
    <t>checkpoint</t>
  </si>
  <si>
    <t xml:space="preserve">checkpoint </t>
  </si>
  <si>
    <t xml:space="preserve">Cateran Ultra </t>
  </si>
  <si>
    <t>Spittal of Glenshee to Dalnagair Castle</t>
  </si>
  <si>
    <t>Dalnagair Castle to Kirkton of Glenisa</t>
  </si>
  <si>
    <t>Kirkton of Glenisa to Den of Alyth</t>
  </si>
  <si>
    <t>Den of Alyth to Blairgowrie</t>
  </si>
  <si>
    <t>Blairgowrie to Bridge of Cally</t>
  </si>
  <si>
    <t>Bridge of Cally to Kirkmichael</t>
  </si>
  <si>
    <t>dalnabreck</t>
  </si>
  <si>
    <t>Kirkmichael to Enochdhu</t>
  </si>
  <si>
    <t>Enochdhu to Spittal of Glenisa</t>
  </si>
  <si>
    <t>lunch hut</t>
  </si>
  <si>
    <t>Sat 16th May 2015</t>
  </si>
  <si>
    <t>Total rest</t>
  </si>
  <si>
    <t>Actual run</t>
  </si>
  <si>
    <t>gate/road</t>
  </si>
  <si>
    <t>ruin</t>
  </si>
  <si>
    <t>rothy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</si>
</sst>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hh]:mm:ss"/>
    <numFmt numFmtId="173" formatCode="[hh]:mm"/>
    <numFmt numFmtId="174" formatCode="0.0"/>
    <numFmt numFmtId="175" formatCode="m:ss"/>
    <numFmt numFmtId="176" formatCode="00\-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h:mm:ss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45" fontId="6" fillId="0" borderId="13" xfId="0" applyNumberFormat="1" applyFont="1" applyFill="1" applyBorder="1" applyAlignment="1">
      <alignment horizontal="center"/>
    </xf>
    <xf numFmtId="45" fontId="6" fillId="0" borderId="14" xfId="0" applyNumberFormat="1" applyFont="1" applyFill="1" applyBorder="1" applyAlignment="1">
      <alignment horizontal="center"/>
    </xf>
    <xf numFmtId="181" fontId="6" fillId="0" borderId="14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left" vertical="center"/>
    </xf>
    <xf numFmtId="2" fontId="6" fillId="0" borderId="16" xfId="0" applyNumberFormat="1" applyFont="1" applyBorder="1" applyAlignment="1">
      <alignment horizontal="center"/>
    </xf>
    <xf numFmtId="45" fontId="6" fillId="0" borderId="17" xfId="0" applyNumberFormat="1" applyFont="1" applyFill="1" applyBorder="1" applyAlignment="1">
      <alignment horizontal="center"/>
    </xf>
    <xf numFmtId="2" fontId="6" fillId="33" borderId="18" xfId="0" applyNumberFormat="1" applyFont="1" applyFill="1" applyBorder="1" applyAlignment="1">
      <alignment horizontal="center"/>
    </xf>
    <xf numFmtId="181" fontId="6" fillId="33" borderId="19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181" fontId="6" fillId="0" borderId="17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81" fontId="6" fillId="0" borderId="13" xfId="0" applyNumberFormat="1" applyFont="1" applyFill="1" applyBorder="1" applyAlignment="1">
      <alignment horizontal="center"/>
    </xf>
    <xf numFmtId="0" fontId="6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2" fontId="6" fillId="33" borderId="22" xfId="0" applyNumberFormat="1" applyFont="1" applyFill="1" applyBorder="1" applyAlignment="1">
      <alignment horizontal="center"/>
    </xf>
    <xf numFmtId="21" fontId="6" fillId="33" borderId="14" xfId="0" applyNumberFormat="1" applyFont="1" applyFill="1" applyBorder="1" applyAlignment="1">
      <alignment horizontal="center"/>
    </xf>
    <xf numFmtId="181" fontId="6" fillId="33" borderId="1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175" fontId="6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left" vertical="center"/>
    </xf>
    <xf numFmtId="0" fontId="6" fillId="0" borderId="24" xfId="0" applyFont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6" fillId="33" borderId="26" xfId="0" applyFont="1" applyFill="1" applyBorder="1" applyAlignment="1">
      <alignment horizontal="center"/>
    </xf>
    <xf numFmtId="181" fontId="6" fillId="33" borderId="26" xfId="0" applyNumberFormat="1" applyFont="1" applyFill="1" applyBorder="1" applyAlignment="1">
      <alignment horizontal="center"/>
    </xf>
    <xf numFmtId="2" fontId="6" fillId="33" borderId="27" xfId="0" applyNumberFormat="1" applyFont="1" applyFill="1" applyBorder="1" applyAlignment="1">
      <alignment horizontal="center"/>
    </xf>
    <xf numFmtId="175" fontId="6" fillId="0" borderId="13" xfId="0" applyNumberFormat="1" applyFont="1" applyFill="1" applyBorder="1" applyAlignment="1">
      <alignment horizontal="center"/>
    </xf>
    <xf numFmtId="0" fontId="6" fillId="33" borderId="28" xfId="0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6" fillId="0" borderId="16" xfId="0" applyFont="1" applyBorder="1" applyAlignment="1">
      <alignment horizontal="left" vertical="center"/>
    </xf>
    <xf numFmtId="0" fontId="6" fillId="0" borderId="30" xfId="0" applyFont="1" applyBorder="1" applyAlignment="1">
      <alignment/>
    </xf>
    <xf numFmtId="0" fontId="6" fillId="0" borderId="0" xfId="0" applyFont="1" applyAlignment="1">
      <alignment horizontal="center"/>
    </xf>
    <xf numFmtId="175" fontId="6" fillId="0" borderId="14" xfId="0" applyNumberFormat="1" applyFont="1" applyFill="1" applyBorder="1" applyAlignment="1">
      <alignment horizontal="center"/>
    </xf>
    <xf numFmtId="175" fontId="6" fillId="33" borderId="14" xfId="0" applyNumberFormat="1" applyFont="1" applyFill="1" applyBorder="1" applyAlignment="1">
      <alignment horizontal="center"/>
    </xf>
    <xf numFmtId="181" fontId="6" fillId="0" borderId="0" xfId="0" applyNumberFormat="1" applyFont="1" applyBorder="1" applyAlignment="1">
      <alignment/>
    </xf>
    <xf numFmtId="21" fontId="6" fillId="0" borderId="17" xfId="0" applyNumberFormat="1" applyFont="1" applyFill="1" applyBorder="1" applyAlignment="1">
      <alignment horizontal="center"/>
    </xf>
    <xf numFmtId="45" fontId="6" fillId="33" borderId="19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6" fillId="0" borderId="34" xfId="0" applyFont="1" applyBorder="1" applyAlignment="1">
      <alignment/>
    </xf>
    <xf numFmtId="1" fontId="6" fillId="33" borderId="32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2" fontId="6" fillId="0" borderId="37" xfId="0" applyNumberFormat="1" applyFont="1" applyFill="1" applyBorder="1" applyAlignment="1">
      <alignment horizontal="center"/>
    </xf>
    <xf numFmtId="2" fontId="6" fillId="33" borderId="12" xfId="0" applyNumberFormat="1" applyFont="1" applyFill="1" applyBorder="1" applyAlignment="1">
      <alignment horizontal="center"/>
    </xf>
    <xf numFmtId="181" fontId="6" fillId="33" borderId="13" xfId="0" applyNumberFormat="1" applyFont="1" applyFill="1" applyBorder="1" applyAlignment="1">
      <alignment horizontal="center"/>
    </xf>
    <xf numFmtId="45" fontId="6" fillId="33" borderId="13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1" fontId="6" fillId="33" borderId="29" xfId="0" applyNumberFormat="1" applyFont="1" applyFill="1" applyBorder="1" applyAlignment="1">
      <alignment horizontal="center"/>
    </xf>
    <xf numFmtId="0" fontId="6" fillId="0" borderId="38" xfId="0" applyFont="1" applyFill="1" applyBorder="1" applyAlignment="1">
      <alignment horizontal="left"/>
    </xf>
    <xf numFmtId="2" fontId="6" fillId="0" borderId="39" xfId="0" applyNumberFormat="1" applyFont="1" applyFill="1" applyBorder="1" applyAlignment="1">
      <alignment horizontal="center"/>
    </xf>
    <xf numFmtId="175" fontId="6" fillId="0" borderId="40" xfId="0" applyNumberFormat="1" applyFont="1" applyFill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46" fontId="6" fillId="0" borderId="40" xfId="0" applyNumberFormat="1" applyFont="1" applyFill="1" applyBorder="1" applyAlignment="1">
      <alignment horizontal="center"/>
    </xf>
    <xf numFmtId="0" fontId="6" fillId="0" borderId="39" xfId="0" applyFont="1" applyFill="1" applyBorder="1" applyAlignment="1">
      <alignment horizontal="left"/>
    </xf>
    <xf numFmtId="0" fontId="6" fillId="0" borderId="41" xfId="0" applyFont="1" applyFill="1" applyBorder="1" applyAlignment="1">
      <alignment horizontal="left"/>
    </xf>
    <xf numFmtId="2" fontId="6" fillId="0" borderId="42" xfId="0" applyNumberFormat="1" applyFont="1" applyFill="1" applyBorder="1" applyAlignment="1">
      <alignment horizontal="center"/>
    </xf>
    <xf numFmtId="181" fontId="6" fillId="0" borderId="40" xfId="0" applyNumberFormat="1" applyFont="1" applyFill="1" applyBorder="1" applyAlignment="1">
      <alignment horizontal="center"/>
    </xf>
    <xf numFmtId="175" fontId="6" fillId="33" borderId="19" xfId="0" applyNumberFormat="1" applyFont="1" applyFill="1" applyBorder="1" applyAlignment="1">
      <alignment horizontal="center"/>
    </xf>
    <xf numFmtId="2" fontId="6" fillId="0" borderId="43" xfId="0" applyNumberFormat="1" applyFont="1" applyFill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2" fontId="6" fillId="33" borderId="39" xfId="0" applyNumberFormat="1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/>
    </xf>
    <xf numFmtId="181" fontId="6" fillId="33" borderId="40" xfId="0" applyNumberFormat="1" applyFont="1" applyFill="1" applyBorder="1" applyAlignment="1">
      <alignment horizontal="center"/>
    </xf>
    <xf numFmtId="0" fontId="6" fillId="33" borderId="41" xfId="0" applyFont="1" applyFill="1" applyBorder="1" applyAlignment="1">
      <alignment horizontal="center"/>
    </xf>
    <xf numFmtId="0" fontId="6" fillId="0" borderId="27" xfId="0" applyFont="1" applyBorder="1" applyAlignment="1">
      <alignment horizontal="left" vertical="center"/>
    </xf>
    <xf numFmtId="0" fontId="6" fillId="0" borderId="46" xfId="0" applyFont="1" applyBorder="1" applyAlignment="1">
      <alignment/>
    </xf>
    <xf numFmtId="2" fontId="6" fillId="0" borderId="27" xfId="0" applyNumberFormat="1" applyFont="1" applyBorder="1" applyAlignment="1">
      <alignment horizontal="center"/>
    </xf>
    <xf numFmtId="45" fontId="6" fillId="0" borderId="26" xfId="0" applyNumberFormat="1" applyFont="1" applyFill="1" applyBorder="1" applyAlignment="1">
      <alignment horizontal="center"/>
    </xf>
    <xf numFmtId="181" fontId="6" fillId="0" borderId="26" xfId="0" applyNumberFormat="1" applyFont="1" applyFill="1" applyBorder="1" applyAlignment="1">
      <alignment horizontal="center"/>
    </xf>
    <xf numFmtId="175" fontId="6" fillId="0" borderId="26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21" fontId="6" fillId="33" borderId="47" xfId="0" applyNumberFormat="1" applyFont="1" applyFill="1" applyBorder="1" applyAlignment="1">
      <alignment horizontal="left" vertical="center"/>
    </xf>
    <xf numFmtId="21" fontId="6" fillId="33" borderId="48" xfId="0" applyNumberFormat="1" applyFont="1" applyFill="1" applyBorder="1" applyAlignment="1">
      <alignment horizontal="left" vertical="center"/>
    </xf>
    <xf numFmtId="21" fontId="6" fillId="33" borderId="49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/>
    </xf>
    <xf numFmtId="0" fontId="5" fillId="33" borderId="5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left"/>
    </xf>
    <xf numFmtId="0" fontId="6" fillId="33" borderId="31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17" fontId="5" fillId="34" borderId="10" xfId="0" applyNumberFormat="1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6" fillId="33" borderId="39" xfId="0" applyFont="1" applyFill="1" applyBorder="1" applyAlignment="1">
      <alignment horizontal="left"/>
    </xf>
    <xf numFmtId="0" fontId="6" fillId="33" borderId="41" xfId="0" applyFont="1" applyFill="1" applyBorder="1" applyAlignment="1">
      <alignment horizontal="left"/>
    </xf>
    <xf numFmtId="181" fontId="6" fillId="33" borderId="48" xfId="0" applyNumberFormat="1" applyFont="1" applyFill="1" applyBorder="1" applyAlignment="1">
      <alignment horizontal="left" vertical="center"/>
    </xf>
    <xf numFmtId="181" fontId="6" fillId="33" borderId="49" xfId="0" applyNumberFormat="1" applyFont="1" applyFill="1" applyBorder="1" applyAlignment="1">
      <alignment horizontal="left" vertical="center"/>
    </xf>
    <xf numFmtId="181" fontId="6" fillId="33" borderId="47" xfId="0" applyNumberFormat="1" applyFont="1" applyFill="1" applyBorder="1" applyAlignment="1">
      <alignment horizontal="left" vertical="center"/>
    </xf>
    <xf numFmtId="45" fontId="6" fillId="33" borderId="47" xfId="0" applyNumberFormat="1" applyFont="1" applyFill="1" applyBorder="1" applyAlignment="1">
      <alignment horizontal="left" vertical="center"/>
    </xf>
    <xf numFmtId="45" fontId="6" fillId="33" borderId="48" xfId="0" applyNumberFormat="1" applyFont="1" applyFill="1" applyBorder="1" applyAlignment="1">
      <alignment horizontal="left" vertical="center"/>
    </xf>
    <xf numFmtId="45" fontId="6" fillId="33" borderId="49" xfId="0" applyNumberFormat="1" applyFont="1" applyFill="1" applyBorder="1" applyAlignment="1">
      <alignment horizontal="left" vertical="center"/>
    </xf>
    <xf numFmtId="45" fontId="6" fillId="0" borderId="40" xfId="0" applyNumberFormat="1" applyFont="1" applyFill="1" applyBorder="1" applyAlignment="1">
      <alignment horizontal="center"/>
    </xf>
    <xf numFmtId="45" fontId="6" fillId="33" borderId="1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125" zoomScaleNormal="125" workbookViewId="0" topLeftCell="A1">
      <pane ySplit="2" topLeftCell="BM18" activePane="bottomLeft" state="frozen"/>
      <selection pane="topLeft" activeCell="A1" sqref="A1"/>
      <selection pane="bottomLeft" activeCell="D54" sqref="D54"/>
    </sheetView>
  </sheetViews>
  <sheetFormatPr defaultColWidth="11.57421875" defaultRowHeight="15"/>
  <cols>
    <col min="1" max="1" width="17.8515625" style="31" customWidth="1"/>
    <col min="2" max="2" width="18.8515625" style="3" customWidth="1"/>
    <col min="3" max="6" width="11.421875" style="3" customWidth="1"/>
    <col min="7" max="9" width="11.421875" style="41" customWidth="1"/>
    <col min="10" max="16384" width="11.421875" style="3" customWidth="1"/>
  </cols>
  <sheetData>
    <row r="1" spans="1:9" ht="15.75" thickBot="1">
      <c r="A1" s="1" t="s">
        <v>13</v>
      </c>
      <c r="B1" s="2"/>
      <c r="C1" s="98" t="s">
        <v>26</v>
      </c>
      <c r="D1" s="99"/>
      <c r="E1" s="99"/>
      <c r="F1" s="99"/>
      <c r="G1" s="99"/>
      <c r="H1" s="99"/>
      <c r="I1" s="100"/>
    </row>
    <row r="2" spans="1:6" ht="15.75" thickBot="1">
      <c r="A2" s="105" t="s">
        <v>24</v>
      </c>
      <c r="B2" s="106"/>
      <c r="C2" s="4"/>
      <c r="D2" s="4"/>
      <c r="E2" s="4"/>
      <c r="F2" s="4"/>
    </row>
    <row r="3" spans="1:9" ht="15.75" thickBot="1">
      <c r="A3" s="101" t="s">
        <v>14</v>
      </c>
      <c r="B3" s="102"/>
      <c r="C3" s="34" t="s">
        <v>0</v>
      </c>
      <c r="D3" s="32" t="s">
        <v>1</v>
      </c>
      <c r="E3" s="33" t="s">
        <v>4</v>
      </c>
      <c r="F3" s="32" t="s">
        <v>5</v>
      </c>
      <c r="G3" s="32" t="s">
        <v>7</v>
      </c>
      <c r="H3" s="32" t="s">
        <v>8</v>
      </c>
      <c r="I3" s="51" t="s">
        <v>9</v>
      </c>
    </row>
    <row r="4" spans="1:9" ht="15.75" thickBot="1">
      <c r="A4" s="37" t="s">
        <v>10</v>
      </c>
      <c r="B4" s="58" t="s">
        <v>11</v>
      </c>
      <c r="C4" s="70">
        <v>5.64</v>
      </c>
      <c r="D4" s="115">
        <v>0.03877314814814815</v>
      </c>
      <c r="E4" s="115">
        <f>SUM(D4)</f>
        <v>0.03877314814814815</v>
      </c>
      <c r="F4" s="71">
        <f>SUM(D4/C4)</f>
        <v>0.006874671657473076</v>
      </c>
      <c r="G4" s="72"/>
      <c r="H4" s="72"/>
      <c r="I4" s="73"/>
    </row>
    <row r="5" spans="1:9" ht="15">
      <c r="A5" s="112">
        <v>0.04146990740740741</v>
      </c>
      <c r="B5" s="20" t="s">
        <v>2</v>
      </c>
      <c r="C5" s="12">
        <f>SUM(C4:C4)</f>
        <v>5.64</v>
      </c>
      <c r="D5" s="46">
        <f>SUM(D4:D4)</f>
        <v>0.03877314814814815</v>
      </c>
      <c r="E5" s="46"/>
      <c r="F5" s="79">
        <f>SUM(D5/C5)</f>
        <v>0.006874671657473076</v>
      </c>
      <c r="G5" s="52">
        <f>SUM(G4:G4)</f>
        <v>0</v>
      </c>
      <c r="H5" s="52">
        <f>SUM(H4:H4)</f>
        <v>0</v>
      </c>
      <c r="I5" s="53">
        <f>SUM(I4:I4)/1</f>
        <v>0</v>
      </c>
    </row>
    <row r="6" spans="1:9" ht="15">
      <c r="A6" s="113"/>
      <c r="B6" s="21" t="s">
        <v>6</v>
      </c>
      <c r="C6" s="22">
        <f>SUM(C5)</f>
        <v>5.64</v>
      </c>
      <c r="D6" s="116"/>
      <c r="E6" s="116">
        <f>SUM(D5)</f>
        <v>0.03877314814814815</v>
      </c>
      <c r="F6" s="43">
        <f>SUM(E6/C6)</f>
        <v>0.006874671657473076</v>
      </c>
      <c r="G6" s="54">
        <f>SUM(G5)</f>
        <v>0</v>
      </c>
      <c r="H6" s="54">
        <f>SUM(H5)</f>
        <v>0</v>
      </c>
      <c r="I6" s="55"/>
    </row>
    <row r="7" spans="1:9" ht="15.75" thickBot="1">
      <c r="A7" s="114"/>
      <c r="B7" s="25" t="s">
        <v>3</v>
      </c>
      <c r="C7" s="14"/>
      <c r="D7" s="26">
        <v>0</v>
      </c>
      <c r="E7" s="11">
        <f>SUM(E6+D7)</f>
        <v>0.03877314814814815</v>
      </c>
      <c r="F7" s="45"/>
      <c r="G7" s="47"/>
      <c r="H7" s="47"/>
      <c r="I7" s="48"/>
    </row>
    <row r="8" spans="1:6" ht="15.75" thickBot="1">
      <c r="A8" s="59"/>
      <c r="B8" s="59"/>
      <c r="C8" s="4"/>
      <c r="D8" s="4"/>
      <c r="E8" s="4"/>
      <c r="F8" s="4"/>
    </row>
    <row r="9" spans="1:9" ht="15.75" thickBot="1">
      <c r="A9" s="101" t="s">
        <v>15</v>
      </c>
      <c r="B9" s="102"/>
      <c r="C9" s="34" t="s">
        <v>0</v>
      </c>
      <c r="D9" s="32" t="s">
        <v>1</v>
      </c>
      <c r="E9" s="33" t="s">
        <v>4</v>
      </c>
      <c r="F9" s="32" t="s">
        <v>5</v>
      </c>
      <c r="G9" s="32" t="s">
        <v>7</v>
      </c>
      <c r="H9" s="32" t="s">
        <v>8</v>
      </c>
      <c r="I9" s="51" t="s">
        <v>9</v>
      </c>
    </row>
    <row r="10" spans="1:9" ht="15.75" thickBot="1">
      <c r="A10" s="75" t="s">
        <v>11</v>
      </c>
      <c r="B10" s="76" t="s">
        <v>11</v>
      </c>
      <c r="C10" s="77">
        <v>8.9</v>
      </c>
      <c r="D10" s="74">
        <v>0.06076388888888889</v>
      </c>
      <c r="E10" s="78">
        <f>SUM(E7+D10)</f>
        <v>0.09953703703703703</v>
      </c>
      <c r="F10" s="71">
        <f>SUM(D10/C10)</f>
        <v>0.006827403245942571</v>
      </c>
      <c r="G10" s="72"/>
      <c r="H10" s="72"/>
      <c r="I10" s="73"/>
    </row>
    <row r="11" spans="1:9" ht="15">
      <c r="A11" s="109">
        <v>0.1025</v>
      </c>
      <c r="B11" s="36" t="s">
        <v>2</v>
      </c>
      <c r="C11" s="12">
        <f>SUM(C10:C10)</f>
        <v>8.9</v>
      </c>
      <c r="D11" s="13">
        <f>SUM(D10:D10)</f>
        <v>0.06076388888888889</v>
      </c>
      <c r="E11" s="13"/>
      <c r="F11" s="79">
        <f>SUM(D11/C11)</f>
        <v>0.006827403245942571</v>
      </c>
      <c r="G11" s="52">
        <f>SUM(G10:G10)</f>
        <v>0</v>
      </c>
      <c r="H11" s="52">
        <f>SUM(H10:H10)</f>
        <v>0</v>
      </c>
      <c r="I11" s="53">
        <f>SUM(I10:I10)/1</f>
        <v>0</v>
      </c>
    </row>
    <row r="12" spans="1:9" ht="15">
      <c r="A12" s="109"/>
      <c r="B12" s="21" t="s">
        <v>6</v>
      </c>
      <c r="C12" s="22">
        <f>SUM(C6+C11)</f>
        <v>14.54</v>
      </c>
      <c r="D12" s="23"/>
      <c r="E12" s="24">
        <f>SUM(E10)</f>
        <v>0.09953703703703703</v>
      </c>
      <c r="F12" s="43">
        <f>SUM(E12/C12)</f>
        <v>0.006845738448214377</v>
      </c>
      <c r="G12" s="54">
        <f>SUM(G6+G11)</f>
        <v>0</v>
      </c>
      <c r="H12" s="54">
        <f>SUM(H6+H11)</f>
        <v>0</v>
      </c>
      <c r="I12" s="55"/>
    </row>
    <row r="13" spans="1:9" ht="15.75" thickBot="1">
      <c r="A13" s="110"/>
      <c r="B13" s="25" t="s">
        <v>3</v>
      </c>
      <c r="C13" s="14"/>
      <c r="D13" s="26">
        <v>0.0005787037037037038</v>
      </c>
      <c r="E13" s="15">
        <f>SUM(E12+D13)</f>
        <v>0.10011574074074074</v>
      </c>
      <c r="F13" s="45"/>
      <c r="G13" s="47"/>
      <c r="H13" s="47"/>
      <c r="I13" s="48"/>
    </row>
    <row r="14" spans="1:6" ht="15.75" thickBot="1">
      <c r="A14" s="59"/>
      <c r="B14" s="59"/>
      <c r="C14" s="4"/>
      <c r="D14" s="4"/>
      <c r="E14" s="4"/>
      <c r="F14" s="4"/>
    </row>
    <row r="15" spans="1:9" ht="15.75" thickBot="1">
      <c r="A15" s="101" t="s">
        <v>16</v>
      </c>
      <c r="B15" s="102"/>
      <c r="C15" s="34" t="s">
        <v>0</v>
      </c>
      <c r="D15" s="32" t="s">
        <v>1</v>
      </c>
      <c r="E15" s="33" t="s">
        <v>4</v>
      </c>
      <c r="F15" s="32" t="s">
        <v>5</v>
      </c>
      <c r="G15" s="32" t="s">
        <v>7</v>
      </c>
      <c r="H15" s="32" t="s">
        <v>8</v>
      </c>
      <c r="I15" s="51" t="s">
        <v>9</v>
      </c>
    </row>
    <row r="16" spans="1:9" ht="15.75" thickBot="1">
      <c r="A16" s="37" t="s">
        <v>11</v>
      </c>
      <c r="B16" s="58" t="s">
        <v>11</v>
      </c>
      <c r="C16" s="70">
        <v>10.8</v>
      </c>
      <c r="D16" s="74">
        <v>0.07951388888888888</v>
      </c>
      <c r="E16" s="78">
        <f>SUM(E13+D16)</f>
        <v>0.17962962962962964</v>
      </c>
      <c r="F16" s="71">
        <f>SUM(D16/C16)</f>
        <v>0.007362397119341563</v>
      </c>
      <c r="G16" s="72"/>
      <c r="H16" s="72"/>
      <c r="I16" s="73"/>
    </row>
    <row r="17" spans="1:9" ht="15">
      <c r="A17" s="111">
        <v>0.1836458333333333</v>
      </c>
      <c r="B17" s="20" t="s">
        <v>2</v>
      </c>
      <c r="C17" s="12">
        <f>SUM(C16:C16)</f>
        <v>10.8</v>
      </c>
      <c r="D17" s="13">
        <f>SUM(D16:D16)</f>
        <v>0.07951388888888888</v>
      </c>
      <c r="E17" s="13"/>
      <c r="F17" s="79">
        <f>SUM(D17/C17)</f>
        <v>0.007362397119341563</v>
      </c>
      <c r="G17" s="52">
        <f>SUM(G16:G16)</f>
        <v>0</v>
      </c>
      <c r="H17" s="52">
        <f>SUM(H16:H16)</f>
        <v>0</v>
      </c>
      <c r="I17" s="53">
        <f>SUM(I16:I16)/1</f>
        <v>0</v>
      </c>
    </row>
    <row r="18" spans="1:9" ht="15">
      <c r="A18" s="109"/>
      <c r="B18" s="21" t="s">
        <v>6</v>
      </c>
      <c r="C18" s="22">
        <f>SUM(C12+C17)</f>
        <v>25.34</v>
      </c>
      <c r="D18" s="23"/>
      <c r="E18" s="24">
        <f>SUM(E16)</f>
        <v>0.17962962962962964</v>
      </c>
      <c r="F18" s="43">
        <f>SUM(E18/C18)</f>
        <v>0.007088777807009851</v>
      </c>
      <c r="G18" s="54">
        <f>SUM(G12+G17)</f>
        <v>0</v>
      </c>
      <c r="H18" s="54">
        <f>SUM(H12+H17)</f>
        <v>0</v>
      </c>
      <c r="I18" s="55"/>
    </row>
    <row r="19" spans="1:9" ht="15.75" thickBot="1">
      <c r="A19" s="110"/>
      <c r="B19" s="25" t="s">
        <v>3</v>
      </c>
      <c r="C19" s="14"/>
      <c r="D19" s="26">
        <v>0.0005208333333333333</v>
      </c>
      <c r="E19" s="15">
        <f>SUM(E18+D19)</f>
        <v>0.18015046296296297</v>
      </c>
      <c r="F19" s="45"/>
      <c r="G19" s="47"/>
      <c r="H19" s="47"/>
      <c r="I19" s="48"/>
    </row>
    <row r="20" spans="1:6" ht="15.75" thickBot="1">
      <c r="A20" s="59"/>
      <c r="B20" s="59"/>
      <c r="C20" s="4"/>
      <c r="D20" s="4"/>
      <c r="E20" s="4"/>
      <c r="F20" s="4"/>
    </row>
    <row r="21" spans="1:9" ht="15.75" thickBot="1">
      <c r="A21" s="101" t="s">
        <v>17</v>
      </c>
      <c r="B21" s="102"/>
      <c r="C21" s="34" t="s">
        <v>0</v>
      </c>
      <c r="D21" s="32" t="s">
        <v>1</v>
      </c>
      <c r="E21" s="33" t="s">
        <v>4</v>
      </c>
      <c r="F21" s="32" t="s">
        <v>5</v>
      </c>
      <c r="G21" s="32" t="s">
        <v>7</v>
      </c>
      <c r="H21" s="32" t="s">
        <v>8</v>
      </c>
      <c r="I21" s="51" t="s">
        <v>9</v>
      </c>
    </row>
    <row r="22" spans="1:9" ht="15">
      <c r="A22" s="37" t="s">
        <v>11</v>
      </c>
      <c r="B22" s="38" t="s">
        <v>27</v>
      </c>
      <c r="C22" s="29">
        <v>3.46</v>
      </c>
      <c r="D22" s="6">
        <v>0.027523148148148147</v>
      </c>
      <c r="E22" s="19">
        <f>SUM(E19+D22)</f>
        <v>0.20767361111111113</v>
      </c>
      <c r="F22" s="35">
        <f>SUM(D22/C22)</f>
        <v>0.007954667094840506</v>
      </c>
      <c r="G22" s="49"/>
      <c r="H22" s="49"/>
      <c r="I22" s="50"/>
    </row>
    <row r="23" spans="1:9" ht="15.75" thickBot="1">
      <c r="A23" s="60" t="s">
        <v>27</v>
      </c>
      <c r="B23" s="69" t="s">
        <v>11</v>
      </c>
      <c r="C23" s="80">
        <v>2.02</v>
      </c>
      <c r="D23" s="11">
        <v>0.012777777777777777</v>
      </c>
      <c r="E23" s="15">
        <f>SUM(E22+D23)</f>
        <v>0.2204513888888889</v>
      </c>
      <c r="F23" s="26">
        <f>SUM(D23/C23)</f>
        <v>0.006325632563256325</v>
      </c>
      <c r="G23" s="81"/>
      <c r="H23" s="81"/>
      <c r="I23" s="82"/>
    </row>
    <row r="24" spans="1:9" ht="15">
      <c r="A24" s="111">
        <v>0.22472222222222224</v>
      </c>
      <c r="B24" s="20" t="s">
        <v>2</v>
      </c>
      <c r="C24" s="12">
        <f>SUM(C22:C23)</f>
        <v>5.48</v>
      </c>
      <c r="D24" s="46">
        <f>SUM(D22:D23)</f>
        <v>0.04030092592592592</v>
      </c>
      <c r="E24" s="13"/>
      <c r="F24" s="46">
        <f>SUM(D24/C24)</f>
        <v>0.007354183563125167</v>
      </c>
      <c r="G24" s="52">
        <f>SUM(G22:G23)</f>
        <v>0</v>
      </c>
      <c r="H24" s="52">
        <f>SUM(H22:H23)</f>
        <v>0</v>
      </c>
      <c r="I24" s="53">
        <f>SUM(I22:I23)/2</f>
        <v>0</v>
      </c>
    </row>
    <row r="25" spans="1:9" ht="15">
      <c r="A25" s="109"/>
      <c r="B25" s="21" t="s">
        <v>6</v>
      </c>
      <c r="C25" s="22">
        <f>SUM(C18+C24)</f>
        <v>30.82</v>
      </c>
      <c r="D25" s="23"/>
      <c r="E25" s="24">
        <f>SUM(E23)</f>
        <v>0.2204513888888889</v>
      </c>
      <c r="F25" s="43">
        <f>SUM(E25/C25)</f>
        <v>0.007152867906842599</v>
      </c>
      <c r="G25" s="54">
        <f>SUM(G18+G24)</f>
        <v>0</v>
      </c>
      <c r="H25" s="54">
        <f>SUM(H18+H24)</f>
        <v>0</v>
      </c>
      <c r="I25" s="55"/>
    </row>
    <row r="26" spans="1:9" ht="15.75" thickBot="1">
      <c r="A26" s="110"/>
      <c r="B26" s="25" t="s">
        <v>3</v>
      </c>
      <c r="C26" s="14"/>
      <c r="D26" s="26">
        <v>0.0007523148148148147</v>
      </c>
      <c r="E26" s="15">
        <f>SUM(E25+D26)</f>
        <v>0.2212037037037037</v>
      </c>
      <c r="F26" s="45"/>
      <c r="G26" s="47"/>
      <c r="H26" s="47"/>
      <c r="I26" s="48"/>
    </row>
    <row r="27" spans="1:6" ht="15.75" thickBot="1">
      <c r="A27" s="59"/>
      <c r="B27" s="59"/>
      <c r="C27" s="4"/>
      <c r="D27" s="4"/>
      <c r="E27" s="4"/>
      <c r="F27" s="4"/>
    </row>
    <row r="28" spans="1:9" ht="15.75" thickBot="1">
      <c r="A28" s="101" t="s">
        <v>18</v>
      </c>
      <c r="B28" s="102"/>
      <c r="C28" s="34" t="s">
        <v>0</v>
      </c>
      <c r="D28" s="32" t="s">
        <v>1</v>
      </c>
      <c r="E28" s="33" t="s">
        <v>4</v>
      </c>
      <c r="F28" s="32" t="s">
        <v>5</v>
      </c>
      <c r="G28" s="32" t="s">
        <v>7</v>
      </c>
      <c r="H28" s="32" t="s">
        <v>8</v>
      </c>
      <c r="I28" s="51" t="s">
        <v>9</v>
      </c>
    </row>
    <row r="29" spans="1:9" ht="15">
      <c r="A29" s="37" t="s">
        <v>12</v>
      </c>
      <c r="B29" s="58" t="s">
        <v>28</v>
      </c>
      <c r="C29" s="29">
        <v>3.05</v>
      </c>
      <c r="D29" s="6">
        <v>0.024212962962962964</v>
      </c>
      <c r="E29" s="19">
        <f>SUM(E26+D29)</f>
        <v>0.24541666666666667</v>
      </c>
      <c r="F29" s="35">
        <f>SUM(D29/C29)</f>
        <v>0.007938676381299333</v>
      </c>
      <c r="G29" s="49"/>
      <c r="H29" s="49"/>
      <c r="I29" s="50"/>
    </row>
    <row r="30" spans="1:9" ht="15.75" thickBot="1">
      <c r="A30" s="39" t="s">
        <v>28</v>
      </c>
      <c r="B30" s="56" t="s">
        <v>11</v>
      </c>
      <c r="C30" s="10">
        <v>3.82</v>
      </c>
      <c r="D30" s="11">
        <v>0.03040509259259259</v>
      </c>
      <c r="E30" s="15">
        <f>SUM(E29+D30)</f>
        <v>0.2758217592592593</v>
      </c>
      <c r="F30" s="26">
        <f>SUM(D30/C30)</f>
        <v>0.007959448322668218</v>
      </c>
      <c r="G30" s="47"/>
      <c r="H30" s="47"/>
      <c r="I30" s="48"/>
    </row>
    <row r="31" spans="1:9" ht="15">
      <c r="A31" s="111">
        <v>0.28256944444444443</v>
      </c>
      <c r="B31" s="20" t="s">
        <v>2</v>
      </c>
      <c r="C31" s="12">
        <f>SUM(C29:C30)</f>
        <v>6.869999999999999</v>
      </c>
      <c r="D31" s="13">
        <f>SUM(D29:D30)</f>
        <v>0.05461805555555556</v>
      </c>
      <c r="E31" s="13"/>
      <c r="F31" s="46">
        <f>SUM(D31/C31)</f>
        <v>0.007950226427300665</v>
      </c>
      <c r="G31" s="52">
        <f>SUM(G29:G30)</f>
        <v>0</v>
      </c>
      <c r="H31" s="52">
        <f>SUM(H29:H30)</f>
        <v>0</v>
      </c>
      <c r="I31" s="53">
        <f>SUM(I29:I30)/2</f>
        <v>0</v>
      </c>
    </row>
    <row r="32" spans="1:9" ht="15">
      <c r="A32" s="109"/>
      <c r="B32" s="21" t="s">
        <v>6</v>
      </c>
      <c r="C32" s="22">
        <f>SUM(C25+C31)</f>
        <v>37.69</v>
      </c>
      <c r="D32" s="23"/>
      <c r="E32" s="24">
        <f>SUM(E30)</f>
        <v>0.2758217592592593</v>
      </c>
      <c r="F32" s="43">
        <f>SUM(E32/C32)</f>
        <v>0.0073181681947269645</v>
      </c>
      <c r="G32" s="54">
        <f>SUM(G25+G31)</f>
        <v>0</v>
      </c>
      <c r="H32" s="54">
        <f>SUM(H25+H31)</f>
        <v>0</v>
      </c>
      <c r="I32" s="55"/>
    </row>
    <row r="33" spans="1:9" ht="15.75" thickBot="1">
      <c r="A33" s="110"/>
      <c r="B33" s="25" t="s">
        <v>3</v>
      </c>
      <c r="C33" s="14"/>
      <c r="D33" s="26">
        <v>0.000636574074074074</v>
      </c>
      <c r="E33" s="15">
        <f>SUM(E32+D33)</f>
        <v>0.27645833333333336</v>
      </c>
      <c r="F33" s="45"/>
      <c r="G33" s="47"/>
      <c r="H33" s="47"/>
      <c r="I33" s="48"/>
    </row>
    <row r="34" spans="1:6" ht="15.75" thickBot="1">
      <c r="A34" s="59"/>
      <c r="B34" s="59"/>
      <c r="C34" s="4"/>
      <c r="D34" s="4"/>
      <c r="E34" s="4"/>
      <c r="F34" s="4"/>
    </row>
    <row r="35" spans="1:9" ht="15.75" thickBot="1">
      <c r="A35" s="103" t="s">
        <v>19</v>
      </c>
      <c r="B35" s="104"/>
      <c r="C35" s="34" t="s">
        <v>0</v>
      </c>
      <c r="D35" s="32" t="s">
        <v>1</v>
      </c>
      <c r="E35" s="33" t="s">
        <v>4</v>
      </c>
      <c r="F35" s="32" t="s">
        <v>5</v>
      </c>
      <c r="G35" s="32" t="s">
        <v>7</v>
      </c>
      <c r="H35" s="32" t="s">
        <v>8</v>
      </c>
      <c r="I35" s="51" t="s">
        <v>9</v>
      </c>
    </row>
    <row r="36" spans="1:9" ht="15">
      <c r="A36" s="37" t="s">
        <v>11</v>
      </c>
      <c r="B36" s="38" t="s">
        <v>29</v>
      </c>
      <c r="C36" s="29">
        <v>2.29</v>
      </c>
      <c r="D36" s="6">
        <v>0.01730324074074074</v>
      </c>
      <c r="E36" s="19">
        <f>SUM(E33+D36)</f>
        <v>0.2937615740740741</v>
      </c>
      <c r="F36" s="35">
        <f>SUM(D36/C36)</f>
        <v>0.007556000323467572</v>
      </c>
      <c r="G36" s="49"/>
      <c r="H36" s="49"/>
      <c r="I36" s="50"/>
    </row>
    <row r="37" spans="1:9" ht="15">
      <c r="A37" s="60" t="s">
        <v>29</v>
      </c>
      <c r="B37" s="69" t="s">
        <v>20</v>
      </c>
      <c r="C37" s="63">
        <v>2.5</v>
      </c>
      <c r="D37" s="7">
        <v>0.020104166666666666</v>
      </c>
      <c r="E37" s="8">
        <f>SUM(E36+D37)</f>
        <v>0.31386574074074075</v>
      </c>
      <c r="F37" s="42">
        <f>SUM(D37/C37)</f>
        <v>0.008041666666666666</v>
      </c>
      <c r="G37" s="61"/>
      <c r="H37" s="61"/>
      <c r="I37" s="62"/>
    </row>
    <row r="38" spans="1:9" ht="15.75" thickBot="1">
      <c r="A38" s="39" t="s">
        <v>20</v>
      </c>
      <c r="B38" s="40" t="s">
        <v>11</v>
      </c>
      <c r="C38" s="10">
        <v>3.28</v>
      </c>
      <c r="D38" s="11">
        <v>0.02854166666666667</v>
      </c>
      <c r="E38" s="15">
        <f>SUM(E37+D38)</f>
        <v>0.34240740740740744</v>
      </c>
      <c r="F38" s="26">
        <f>SUM(D38/C38)</f>
        <v>0.008701727642276424</v>
      </c>
      <c r="G38" s="47"/>
      <c r="H38" s="47"/>
      <c r="I38" s="48"/>
    </row>
    <row r="39" spans="1:9" ht="15">
      <c r="A39" s="109">
        <v>0.3481018518518519</v>
      </c>
      <c r="B39" s="36" t="s">
        <v>2</v>
      </c>
      <c r="C39" s="12">
        <f>SUM(C36:C38)</f>
        <v>8.07</v>
      </c>
      <c r="D39" s="13">
        <f>SUM(D36:D38)</f>
        <v>0.06594907407407408</v>
      </c>
      <c r="E39" s="13"/>
      <c r="F39" s="46">
        <f>SUM(D39/C39)</f>
        <v>0.00817212813805131</v>
      </c>
      <c r="G39" s="52">
        <f>SUM(G36:G38)</f>
        <v>0</v>
      </c>
      <c r="H39" s="52">
        <f>SUM(H36:H38)</f>
        <v>0</v>
      </c>
      <c r="I39" s="53">
        <f>SUM(I36:I38)/3</f>
        <v>0</v>
      </c>
    </row>
    <row r="40" spans="1:9" ht="15">
      <c r="A40" s="109"/>
      <c r="B40" s="21" t="s">
        <v>6</v>
      </c>
      <c r="C40" s="22">
        <f>SUM(C32+C39)</f>
        <v>45.76</v>
      </c>
      <c r="D40" s="23"/>
      <c r="E40" s="24">
        <f>SUM(E38)</f>
        <v>0.34240740740740744</v>
      </c>
      <c r="F40" s="43">
        <f>SUM(E40/C40)</f>
        <v>0.007482679357679358</v>
      </c>
      <c r="G40" s="54">
        <f>SUM(G32+G39)</f>
        <v>0</v>
      </c>
      <c r="H40" s="54">
        <f>SUM(H32+H39)</f>
        <v>0</v>
      </c>
      <c r="I40" s="55"/>
    </row>
    <row r="41" spans="1:9" ht="15.75" thickBot="1">
      <c r="A41" s="110"/>
      <c r="B41" s="25" t="s">
        <v>3</v>
      </c>
      <c r="C41" s="14"/>
      <c r="D41" s="26">
        <v>0</v>
      </c>
      <c r="E41" s="15">
        <f>SUM(E40+D41)</f>
        <v>0.34240740740740744</v>
      </c>
      <c r="F41" s="45"/>
      <c r="G41" s="47"/>
      <c r="H41" s="47"/>
      <c r="I41" s="48"/>
    </row>
    <row r="42" spans="1:9" ht="15.75" thickBot="1">
      <c r="A42" s="16"/>
      <c r="B42" s="17"/>
      <c r="C42" s="17"/>
      <c r="D42" s="17"/>
      <c r="E42" s="44"/>
      <c r="F42" s="17"/>
      <c r="G42" s="18"/>
      <c r="H42" s="18"/>
      <c r="I42" s="18"/>
    </row>
    <row r="43" spans="1:9" ht="15.75" thickBot="1">
      <c r="A43" s="101" t="s">
        <v>21</v>
      </c>
      <c r="B43" s="102"/>
      <c r="C43" s="34" t="s">
        <v>0</v>
      </c>
      <c r="D43" s="32" t="s">
        <v>1</v>
      </c>
      <c r="E43" s="33" t="s">
        <v>4</v>
      </c>
      <c r="F43" s="32" t="s">
        <v>5</v>
      </c>
      <c r="G43" s="32" t="s">
        <v>7</v>
      </c>
      <c r="H43" s="32" t="s">
        <v>8</v>
      </c>
      <c r="I43" s="51" t="s">
        <v>9</v>
      </c>
    </row>
    <row r="44" spans="1:9" ht="15.75" thickBot="1">
      <c r="A44" s="87" t="s">
        <v>11</v>
      </c>
      <c r="B44" s="88" t="s">
        <v>11</v>
      </c>
      <c r="C44" s="89">
        <v>2.36</v>
      </c>
      <c r="D44" s="90">
        <v>0.019884259259259258</v>
      </c>
      <c r="E44" s="91">
        <f>SUM(E41+D44)</f>
        <v>0.3622916666666667</v>
      </c>
      <c r="F44" s="92">
        <f>SUM(D44/C44)</f>
        <v>0.008425533584431889</v>
      </c>
      <c r="G44" s="93"/>
      <c r="H44" s="93"/>
      <c r="I44" s="94"/>
    </row>
    <row r="45" spans="1:9" ht="15">
      <c r="A45" s="111">
        <v>0.3692476851851852</v>
      </c>
      <c r="B45" s="20" t="s">
        <v>2</v>
      </c>
      <c r="C45" s="64">
        <f>SUM(C44:C44)</f>
        <v>2.36</v>
      </c>
      <c r="D45" s="66">
        <f>SUM(D44:D44)</f>
        <v>0.019884259259259258</v>
      </c>
      <c r="E45" s="65"/>
      <c r="F45" s="66">
        <f>SUM(D45/C45)</f>
        <v>0.008425533584431889</v>
      </c>
      <c r="G45" s="67">
        <f>SUM(G44:G44)</f>
        <v>0</v>
      </c>
      <c r="H45" s="67">
        <f>SUM(H44:H44)</f>
        <v>0</v>
      </c>
      <c r="I45" s="68">
        <f>SUM(I44:I44)/1</f>
        <v>0</v>
      </c>
    </row>
    <row r="46" spans="1:9" ht="15">
      <c r="A46" s="109"/>
      <c r="B46" s="21" t="s">
        <v>6</v>
      </c>
      <c r="C46" s="22">
        <f>SUM(C40+C45)</f>
        <v>48.12</v>
      </c>
      <c r="D46" s="23"/>
      <c r="E46" s="24">
        <f>SUM(E44)</f>
        <v>0.3622916666666667</v>
      </c>
      <c r="F46" s="43">
        <f>SUM(E46/C46)</f>
        <v>0.007528920753671378</v>
      </c>
      <c r="G46" s="54">
        <f>SUM(G40+G45)</f>
        <v>0</v>
      </c>
      <c r="H46" s="54">
        <f>SUM(H40+H45)</f>
        <v>0</v>
      </c>
      <c r="I46" s="55"/>
    </row>
    <row r="47" spans="1:9" ht="15.75" thickBot="1">
      <c r="A47" s="110"/>
      <c r="B47" s="25" t="s">
        <v>3</v>
      </c>
      <c r="C47" s="14"/>
      <c r="D47" s="26">
        <v>0.0004629629629629629</v>
      </c>
      <c r="E47" s="15">
        <f>SUM(E46+D47)</f>
        <v>0.3627546296296296</v>
      </c>
      <c r="F47" s="45"/>
      <c r="G47" s="47"/>
      <c r="H47" s="47"/>
      <c r="I47" s="48"/>
    </row>
    <row r="48" spans="1:9" ht="15.75" thickBot="1">
      <c r="A48" s="16"/>
      <c r="B48" s="17"/>
      <c r="C48" s="17"/>
      <c r="D48" s="17"/>
      <c r="E48" s="44"/>
      <c r="F48" s="17"/>
      <c r="G48" s="18"/>
      <c r="H48" s="18"/>
      <c r="I48" s="18"/>
    </row>
    <row r="49" spans="1:9" ht="15.75" thickBot="1">
      <c r="A49" s="107" t="s">
        <v>22</v>
      </c>
      <c r="B49" s="108"/>
      <c r="C49" s="83" t="s">
        <v>0</v>
      </c>
      <c r="D49" s="84" t="s">
        <v>1</v>
      </c>
      <c r="E49" s="85" t="s">
        <v>4</v>
      </c>
      <c r="F49" s="84" t="s">
        <v>5</v>
      </c>
      <c r="G49" s="84" t="s">
        <v>7</v>
      </c>
      <c r="H49" s="84" t="s">
        <v>8</v>
      </c>
      <c r="I49" s="86" t="s">
        <v>9</v>
      </c>
    </row>
    <row r="50" spans="1:9" ht="15">
      <c r="A50" s="27" t="s">
        <v>11</v>
      </c>
      <c r="B50" s="28" t="s">
        <v>23</v>
      </c>
      <c r="C50" s="5">
        <v>3.41</v>
      </c>
      <c r="D50" s="6">
        <v>0.03488425925925926</v>
      </c>
      <c r="E50" s="19">
        <f>SUM(E47+D50)</f>
        <v>0.3976388888888889</v>
      </c>
      <c r="F50" s="35">
        <f>SUM(D50/C50)</f>
        <v>0.010229988052568698</v>
      </c>
      <c r="G50" s="49"/>
      <c r="H50" s="49"/>
      <c r="I50" s="50"/>
    </row>
    <row r="51" spans="1:9" ht="15.75" thickBot="1">
      <c r="A51" s="9" t="s">
        <v>23</v>
      </c>
      <c r="B51" s="30" t="s">
        <v>11</v>
      </c>
      <c r="C51" s="10">
        <v>2.77</v>
      </c>
      <c r="D51" s="11">
        <v>0.02614583333333333</v>
      </c>
      <c r="E51" s="15">
        <f>SUM(E50+D51)</f>
        <v>0.4237847222222222</v>
      </c>
      <c r="F51" s="26">
        <f>SUM(D51/C51)</f>
        <v>0.009438929001203368</v>
      </c>
      <c r="G51" s="47"/>
      <c r="H51" s="47"/>
      <c r="I51" s="48"/>
    </row>
    <row r="52" spans="1:9" ht="15">
      <c r="A52" s="95">
        <v>0.4268055555555556</v>
      </c>
      <c r="B52" s="20" t="s">
        <v>2</v>
      </c>
      <c r="C52" s="12">
        <f>SUM(C50:C51)</f>
        <v>6.18</v>
      </c>
      <c r="D52" s="13">
        <f>SUM(D50:D51)</f>
        <v>0.061030092592592594</v>
      </c>
      <c r="E52" s="13"/>
      <c r="F52" s="46">
        <f>SUM(D52/C52)</f>
        <v>0.009875419513364498</v>
      </c>
      <c r="G52" s="52">
        <f>SUM(G50:G51)</f>
        <v>0</v>
      </c>
      <c r="H52" s="52">
        <f>SUM(H50:H51)</f>
        <v>0</v>
      </c>
      <c r="I52" s="57">
        <f>SUM(I50:I51)/2</f>
        <v>0</v>
      </c>
    </row>
    <row r="53" spans="1:9" ht="15">
      <c r="A53" s="96"/>
      <c r="B53" s="21" t="s">
        <v>6</v>
      </c>
      <c r="C53" s="22">
        <f>SUM(C46+C52)</f>
        <v>54.3</v>
      </c>
      <c r="D53" s="23"/>
      <c r="E53" s="24">
        <f>SUM(E51)</f>
        <v>0.4237847222222222</v>
      </c>
      <c r="F53" s="43">
        <f>SUM(E53/C53)</f>
        <v>0.007804506854921219</v>
      </c>
      <c r="G53" s="54">
        <f>SUM(G46+G52)</f>
        <v>0</v>
      </c>
      <c r="H53" s="54">
        <f>SUM(H46+H52)</f>
        <v>0</v>
      </c>
      <c r="I53" s="55"/>
    </row>
    <row r="54" spans="1:9" ht="15.75" thickBot="1">
      <c r="A54" s="97"/>
      <c r="B54" s="25" t="s">
        <v>25</v>
      </c>
      <c r="C54" s="14"/>
      <c r="D54" s="26">
        <f>SUM(D7+D13+D19+D26+D33+D41+D47)</f>
        <v>0.002951388888888889</v>
      </c>
      <c r="E54" s="15"/>
      <c r="F54" s="45"/>
      <c r="G54" s="47"/>
      <c r="H54" s="47"/>
      <c r="I54" s="48"/>
    </row>
    <row r="55" spans="3:9" ht="15">
      <c r="C55" s="17"/>
      <c r="D55" s="17"/>
      <c r="E55" s="44"/>
      <c r="F55" s="17"/>
      <c r="G55" s="18"/>
      <c r="H55" s="18"/>
      <c r="I55" s="18"/>
    </row>
  </sheetData>
  <sheetProtection/>
  <mergeCells count="18">
    <mergeCell ref="A31:A33"/>
    <mergeCell ref="A45:A47"/>
    <mergeCell ref="A3:B3"/>
    <mergeCell ref="A5:A7"/>
    <mergeCell ref="A9:B9"/>
    <mergeCell ref="A11:A13"/>
    <mergeCell ref="A15:B15"/>
    <mergeCell ref="A17:A19"/>
    <mergeCell ref="A52:A54"/>
    <mergeCell ref="C1:I1"/>
    <mergeCell ref="A43:B43"/>
    <mergeCell ref="A35:B35"/>
    <mergeCell ref="A2:B2"/>
    <mergeCell ref="A49:B49"/>
    <mergeCell ref="A39:A41"/>
    <mergeCell ref="A21:B21"/>
    <mergeCell ref="A24:A26"/>
    <mergeCell ref="A28:B28"/>
  </mergeCells>
  <printOptions/>
  <pageMargins left="0.71" right="0.71" top="0.31" bottom="0.2" header="0.52" footer="0.31"/>
  <pageSetup horizontalDpi="200" verticalDpi="200" orientation="landscape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Caldwell, S  ( Crookston Castle Primary )</dc:creator>
  <cp:keywords/>
  <dc:description/>
  <cp:lastModifiedBy>John Kynaston</cp:lastModifiedBy>
  <cp:lastPrinted>2015-04-14T08:45:37Z</cp:lastPrinted>
  <dcterms:created xsi:type="dcterms:W3CDTF">2009-03-04T11:25:37Z</dcterms:created>
  <dcterms:modified xsi:type="dcterms:W3CDTF">2015-05-17T15:49:12Z</dcterms:modified>
  <cp:category/>
  <cp:version/>
  <cp:contentType/>
  <cp:contentStatus/>
</cp:coreProperties>
</file>