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1660" windowWidth="3170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<sst xmlns="http://schemas.openxmlformats.org/spreadsheetml/2006/main" count="38" uniqueCount="20">
  <si>
    <t>Miles</t>
  </si>
  <si>
    <t>leg</t>
  </si>
  <si>
    <t>overall</t>
  </si>
  <si>
    <t>Pace</t>
  </si>
  <si>
    <t>Finish</t>
  </si>
  <si>
    <t>splits</t>
  </si>
  <si>
    <t>White Rose 60 - Sunday 1st November 2015</t>
  </si>
  <si>
    <t>CP1</t>
  </si>
  <si>
    <t>CP2</t>
  </si>
  <si>
    <t>CP3</t>
  </si>
  <si>
    <t>CP4</t>
  </si>
  <si>
    <t>CP5</t>
  </si>
  <si>
    <t>Lap 1</t>
  </si>
  <si>
    <t>Lap 2</t>
  </si>
  <si>
    <t>Duration</t>
  </si>
  <si>
    <t>Heart rate</t>
  </si>
  <si>
    <t>Distance</t>
  </si>
  <si>
    <t>Ascent</t>
  </si>
  <si>
    <t>Descent</t>
  </si>
  <si>
    <t>HR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</si>
</sst>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h:mm:ss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4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5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64" fontId="1" fillId="33" borderId="30" xfId="0" applyNumberFormat="1" applyFont="1" applyFill="1" applyBorder="1" applyAlignment="1">
      <alignment horizontal="center" vertical="center" wrapText="1"/>
    </xf>
    <xf numFmtId="164" fontId="1" fillId="33" borderId="31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45" fontId="1" fillId="0" borderId="19" xfId="0" applyNumberFormat="1" applyFont="1" applyFill="1" applyBorder="1" applyAlignment="1">
      <alignment horizontal="center" vertical="center" wrapText="1"/>
    </xf>
    <xf numFmtId="45" fontId="1" fillId="0" borderId="20" xfId="0" applyNumberFormat="1" applyFont="1" applyFill="1" applyBorder="1" applyAlignment="1">
      <alignment horizontal="center" vertical="center" wrapText="1"/>
    </xf>
    <xf numFmtId="46" fontId="1" fillId="33" borderId="19" xfId="0" applyNumberFormat="1" applyFont="1" applyFill="1" applyBorder="1" applyAlignment="1">
      <alignment horizontal="center" vertical="center" wrapText="1"/>
    </xf>
    <xf numFmtId="46" fontId="1" fillId="33" borderId="20" xfId="0" applyNumberFormat="1" applyFont="1" applyFill="1" applyBorder="1" applyAlignment="1">
      <alignment horizontal="center" vertical="center" wrapText="1"/>
    </xf>
    <xf numFmtId="165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>
      <alignment horizontal="center" vertical="center" wrapText="1"/>
    </xf>
    <xf numFmtId="46" fontId="1" fillId="33" borderId="34" xfId="0" applyNumberFormat="1" applyFont="1" applyFill="1" applyBorder="1" applyAlignment="1">
      <alignment horizontal="center" vertical="center" wrapText="1"/>
    </xf>
    <xf numFmtId="164" fontId="1" fillId="0" borderId="37" xfId="0" applyNumberFormat="1" applyFont="1" applyFill="1" applyBorder="1" applyAlignment="1">
      <alignment horizontal="center" vertical="center" wrapText="1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3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47" fontId="0" fillId="0" borderId="28" xfId="0" applyNumberFormat="1" applyBorder="1" applyAlignment="1">
      <alignment horizontal="center" vertical="center" wrapText="1"/>
    </xf>
    <xf numFmtId="46" fontId="0" fillId="0" borderId="0" xfId="0" applyNumberFormat="1" applyAlignment="1">
      <alignment horizontal="center"/>
    </xf>
    <xf numFmtId="45" fontId="1" fillId="33" borderId="19" xfId="0" applyNumberFormat="1" applyFont="1" applyFill="1" applyBorder="1" applyAlignment="1">
      <alignment horizontal="center" vertical="center" wrapText="1"/>
    </xf>
    <xf numFmtId="45" fontId="1" fillId="33" borderId="20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>
      <alignment horizontal="center" vertical="center" wrapText="1"/>
    </xf>
    <xf numFmtId="0" fontId="1" fillId="33" borderId="43" xfId="0" applyNumberFormat="1" applyFont="1" applyFill="1" applyBorder="1" applyAlignment="1">
      <alignment horizontal="center" vertical="center" wrapText="1"/>
    </xf>
    <xf numFmtId="0" fontId="1" fillId="33" borderId="44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165" fontId="1" fillId="33" borderId="40" xfId="0" applyNumberFormat="1" applyFont="1" applyFill="1" applyBorder="1" applyAlignment="1">
      <alignment horizontal="center" vertical="center" wrapText="1"/>
    </xf>
    <xf numFmtId="45" fontId="1" fillId="33" borderId="46" xfId="0" applyNumberFormat="1" applyFont="1" applyFill="1" applyBorder="1" applyAlignment="1">
      <alignment horizontal="center" vertical="center" wrapText="1"/>
    </xf>
    <xf numFmtId="45" fontId="1" fillId="33" borderId="40" xfId="0" applyNumberFormat="1" applyFont="1" applyFill="1" applyBorder="1" applyAlignment="1">
      <alignment horizontal="center" vertical="center" wrapText="1"/>
    </xf>
    <xf numFmtId="46" fontId="1" fillId="33" borderId="40" xfId="0" applyNumberFormat="1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46" fontId="1" fillId="34" borderId="19" xfId="0" applyNumberFormat="1" applyFont="1" applyFill="1" applyBorder="1" applyAlignment="1">
      <alignment horizontal="center" vertical="center" wrapText="1"/>
    </xf>
    <xf numFmtId="46" fontId="1" fillId="34" borderId="20" xfId="0" applyNumberFormat="1" applyFont="1" applyFill="1" applyBorder="1" applyAlignment="1">
      <alignment horizontal="center" vertical="center" wrapText="1"/>
    </xf>
    <xf numFmtId="46" fontId="1" fillId="34" borderId="27" xfId="0" applyNumberFormat="1" applyFont="1" applyFill="1" applyBorder="1" applyAlignment="1">
      <alignment horizontal="center" vertical="center" wrapText="1"/>
    </xf>
    <xf numFmtId="164" fontId="1" fillId="34" borderId="15" xfId="0" applyNumberFormat="1" applyFont="1" applyFill="1" applyBorder="1" applyAlignment="1">
      <alignment horizontal="center" vertical="center" wrapText="1"/>
    </xf>
    <xf numFmtId="1" fontId="1" fillId="34" borderId="19" xfId="0" applyNumberFormat="1" applyFont="1" applyFill="1" applyBorder="1" applyAlignment="1">
      <alignment horizontal="center" vertical="center" wrapText="1"/>
    </xf>
    <xf numFmtId="0" fontId="1" fillId="34" borderId="49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center" wrapText="1"/>
    </xf>
    <xf numFmtId="164" fontId="1" fillId="34" borderId="16" xfId="0" applyNumberFormat="1" applyFont="1" applyFill="1" applyBorder="1" applyAlignment="1">
      <alignment horizontal="center" vertical="center" wrapText="1"/>
    </xf>
    <xf numFmtId="1" fontId="1" fillId="34" borderId="2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33" xfId="0" applyNumberFormat="1" applyFont="1" applyFill="1" applyBorder="1" applyAlignment="1">
      <alignment horizontal="center" vertical="center" wrapText="1"/>
    </xf>
    <xf numFmtId="1" fontId="1" fillId="34" borderId="27" xfId="0" applyNumberFormat="1" applyFont="1" applyFill="1" applyBorder="1" applyAlignment="1">
      <alignment horizontal="center" vertical="center" wrapText="1"/>
    </xf>
    <xf numFmtId="164" fontId="1" fillId="34" borderId="37" xfId="0" applyNumberFormat="1" applyFont="1" applyFill="1" applyBorder="1" applyAlignment="1">
      <alignment horizontal="center" vertical="center" wrapText="1"/>
    </xf>
    <xf numFmtId="0" fontId="1" fillId="34" borderId="51" xfId="0" applyNumberFormat="1" applyFont="1" applyFill="1" applyBorder="1" applyAlignment="1">
      <alignment horizontal="center" vertical="center" wrapText="1"/>
    </xf>
    <xf numFmtId="0" fontId="1" fillId="34" borderId="38" xfId="0" applyNumberFormat="1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1" fontId="1" fillId="34" borderId="40" xfId="0" applyNumberFormat="1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165" fontId="1" fillId="34" borderId="40" xfId="0" applyNumberFormat="1" applyFont="1" applyFill="1" applyBorder="1" applyAlignment="1">
      <alignment horizontal="center" vertical="center" wrapText="1"/>
    </xf>
    <xf numFmtId="45" fontId="1" fillId="34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"/>
  <sheetViews>
    <sheetView tabSelected="1" zoomScale="150" zoomScaleNormal="150" workbookViewId="0" topLeftCell="A1">
      <selection activeCell="L21" sqref="L21"/>
    </sheetView>
  </sheetViews>
  <sheetFormatPr defaultColWidth="11.57421875" defaultRowHeight="12.75"/>
  <cols>
    <col min="1" max="1" width="3.8515625" style="1" customWidth="1"/>
    <col min="2" max="2" width="8.28125" style="1" customWidth="1"/>
    <col min="3" max="3" width="7.28125" style="2" customWidth="1"/>
    <col min="4" max="4" width="7.8515625" style="2" customWidth="1"/>
    <col min="5" max="6" width="10.7109375" style="2" customWidth="1"/>
    <col min="7" max="13" width="7.7109375" style="2" customWidth="1"/>
    <col min="14" max="15" width="10.7109375" style="2" customWidth="1"/>
    <col min="16" max="20" width="7.7109375" style="2" customWidth="1"/>
    <col min="21" max="16384" width="11.421875" style="1" customWidth="1"/>
  </cols>
  <sheetData>
    <row r="2" spans="2:20" ht="30" customHeight="1" thickBot="1">
      <c r="B2" s="27" t="s">
        <v>6</v>
      </c>
      <c r="C2" s="27"/>
      <c r="D2" s="27"/>
      <c r="E2" s="27"/>
      <c r="F2" s="27"/>
      <c r="G2" s="27"/>
      <c r="H2" s="27"/>
      <c r="I2" s="5"/>
      <c r="J2" s="5"/>
      <c r="K2" s="5"/>
      <c r="L2" s="5"/>
      <c r="M2" s="5"/>
      <c r="N2" s="1"/>
      <c r="O2" s="1"/>
      <c r="P2" s="1"/>
      <c r="Q2" s="1"/>
      <c r="R2" s="1"/>
      <c r="S2" s="5"/>
      <c r="T2" s="5"/>
    </row>
    <row r="3" spans="2:20" ht="15" customHeight="1">
      <c r="B3" s="24"/>
      <c r="C3" s="22" t="s">
        <v>0</v>
      </c>
      <c r="D3" s="23"/>
      <c r="E3" s="16" t="s">
        <v>12</v>
      </c>
      <c r="F3" s="17"/>
      <c r="G3" s="17"/>
      <c r="H3" s="17"/>
      <c r="I3" s="64" t="s">
        <v>19</v>
      </c>
      <c r="J3" s="70" t="s">
        <v>17</v>
      </c>
      <c r="K3" s="73" t="s">
        <v>18</v>
      </c>
      <c r="L3" s="81" t="s">
        <v>0</v>
      </c>
      <c r="M3" s="82"/>
      <c r="N3" s="83" t="s">
        <v>13</v>
      </c>
      <c r="O3" s="84"/>
      <c r="P3" s="84"/>
      <c r="Q3" s="85"/>
      <c r="R3" s="86" t="s">
        <v>19</v>
      </c>
      <c r="S3" s="87" t="s">
        <v>17</v>
      </c>
      <c r="T3" s="88" t="s">
        <v>18</v>
      </c>
    </row>
    <row r="4" spans="2:20" ht="15" customHeight="1">
      <c r="B4" s="26"/>
      <c r="C4" s="20"/>
      <c r="D4" s="21"/>
      <c r="E4" s="18" t="s">
        <v>5</v>
      </c>
      <c r="F4" s="19"/>
      <c r="G4" s="20" t="s">
        <v>3</v>
      </c>
      <c r="H4" s="30"/>
      <c r="I4" s="65"/>
      <c r="J4" s="71"/>
      <c r="K4" s="74"/>
      <c r="L4" s="89"/>
      <c r="M4" s="90"/>
      <c r="N4" s="91" t="s">
        <v>5</v>
      </c>
      <c r="O4" s="92"/>
      <c r="P4" s="93" t="s">
        <v>3</v>
      </c>
      <c r="Q4" s="90"/>
      <c r="R4" s="94"/>
      <c r="S4" s="95"/>
      <c r="T4" s="96"/>
    </row>
    <row r="5" spans="2:20" ht="15.75" thickBot="1">
      <c r="B5" s="25"/>
      <c r="C5" s="6" t="s">
        <v>1</v>
      </c>
      <c r="D5" s="7" t="s">
        <v>2</v>
      </c>
      <c r="E5" s="6" t="s">
        <v>1</v>
      </c>
      <c r="F5" s="8" t="s">
        <v>2</v>
      </c>
      <c r="G5" s="6" t="s">
        <v>1</v>
      </c>
      <c r="H5" s="7" t="s">
        <v>2</v>
      </c>
      <c r="I5" s="65"/>
      <c r="J5" s="72"/>
      <c r="K5" s="75"/>
      <c r="L5" s="97" t="s">
        <v>1</v>
      </c>
      <c r="M5" s="98" t="s">
        <v>2</v>
      </c>
      <c r="N5" s="99" t="s">
        <v>1</v>
      </c>
      <c r="O5" s="100" t="s">
        <v>2</v>
      </c>
      <c r="P5" s="99" t="s">
        <v>1</v>
      </c>
      <c r="Q5" s="100" t="s">
        <v>2</v>
      </c>
      <c r="R5" s="94"/>
      <c r="S5" s="101"/>
      <c r="T5" s="102"/>
    </row>
    <row r="6" spans="2:20" ht="15">
      <c r="B6" s="24" t="s">
        <v>7</v>
      </c>
      <c r="C6" s="12">
        <v>4.39</v>
      </c>
      <c r="D6" s="14">
        <f>SUM(C6)</f>
        <v>4.39</v>
      </c>
      <c r="E6" s="35">
        <v>0.03491898148148148</v>
      </c>
      <c r="F6" s="58">
        <f>SUM(E6)</f>
        <v>0.03491898148148148</v>
      </c>
      <c r="G6" s="10">
        <f>SUM(E6/C6)</f>
        <v>0.007954209904665487</v>
      </c>
      <c r="H6" s="31">
        <f>SUM(F6/D6)</f>
        <v>0.007954209904665487</v>
      </c>
      <c r="I6" s="66">
        <v>126</v>
      </c>
      <c r="J6" s="60">
        <v>856</v>
      </c>
      <c r="K6" s="41">
        <v>617</v>
      </c>
      <c r="L6" s="33">
        <v>4.65</v>
      </c>
      <c r="M6" s="103">
        <f>SUM(L6+D16)</f>
        <v>34.56</v>
      </c>
      <c r="N6" s="39">
        <v>0.045613425925925925</v>
      </c>
      <c r="O6" s="106">
        <f>SUM(F17+N6)</f>
        <v>0.2903009259259259</v>
      </c>
      <c r="P6" s="10">
        <f>SUM(N6/C6)</f>
        <v>0.01039030203324053</v>
      </c>
      <c r="Q6" s="109">
        <f>SUM(O6/M6)</f>
        <v>0.008399911051097391</v>
      </c>
      <c r="R6" s="110">
        <v>128</v>
      </c>
      <c r="S6" s="111">
        <v>945</v>
      </c>
      <c r="T6" s="112">
        <v>620</v>
      </c>
    </row>
    <row r="7" spans="2:20" ht="15.75" thickBot="1">
      <c r="B7" s="25"/>
      <c r="C7" s="13"/>
      <c r="D7" s="15"/>
      <c r="E7" s="36"/>
      <c r="F7" s="59"/>
      <c r="G7" s="11"/>
      <c r="H7" s="32"/>
      <c r="I7" s="67"/>
      <c r="J7" s="61"/>
      <c r="K7" s="42"/>
      <c r="L7" s="34"/>
      <c r="M7" s="104"/>
      <c r="N7" s="40"/>
      <c r="O7" s="107"/>
      <c r="P7" s="11"/>
      <c r="Q7" s="113"/>
      <c r="R7" s="114"/>
      <c r="S7" s="115"/>
      <c r="T7" s="116"/>
    </row>
    <row r="8" spans="2:20" ht="15">
      <c r="B8" s="24" t="s">
        <v>8</v>
      </c>
      <c r="C8" s="12">
        <v>5.66</v>
      </c>
      <c r="D8" s="14">
        <f>SUM(D6+C8)</f>
        <v>10.05</v>
      </c>
      <c r="E8" s="35">
        <v>0.03878472222222223</v>
      </c>
      <c r="F8" s="37">
        <f>SUM(F6+E8)</f>
        <v>0.07370370370370372</v>
      </c>
      <c r="G8" s="10">
        <f>SUM(E8/C8)</f>
        <v>0.006852424420887319</v>
      </c>
      <c r="H8" s="31">
        <f>SUM(F8/D8)</f>
        <v>0.007333701861065045</v>
      </c>
      <c r="I8" s="66">
        <v>132</v>
      </c>
      <c r="J8" s="60">
        <v>453</v>
      </c>
      <c r="K8" s="41">
        <v>630</v>
      </c>
      <c r="L8" s="33">
        <v>5.73</v>
      </c>
      <c r="M8" s="103">
        <f>SUM(M6+L8)</f>
        <v>40.290000000000006</v>
      </c>
      <c r="N8" s="39">
        <v>0.05460648148148148</v>
      </c>
      <c r="O8" s="106">
        <f>SUM(O6+N8)</f>
        <v>0.34490740740740733</v>
      </c>
      <c r="P8" s="10">
        <f>SUM(N8/C8)</f>
        <v>0.009647788247611568</v>
      </c>
      <c r="Q8" s="109">
        <f>SUM(O8/M8)</f>
        <v>0.008560620685217357</v>
      </c>
      <c r="R8" s="110">
        <v>120</v>
      </c>
      <c r="S8" s="111">
        <v>502</v>
      </c>
      <c r="T8" s="112">
        <v>699</v>
      </c>
    </row>
    <row r="9" spans="2:20" ht="15.75" thickBot="1">
      <c r="B9" s="25"/>
      <c r="C9" s="13"/>
      <c r="D9" s="15"/>
      <c r="E9" s="36"/>
      <c r="F9" s="38"/>
      <c r="G9" s="11"/>
      <c r="H9" s="32"/>
      <c r="I9" s="67"/>
      <c r="J9" s="61"/>
      <c r="K9" s="42"/>
      <c r="L9" s="34"/>
      <c r="M9" s="104"/>
      <c r="N9" s="40"/>
      <c r="O9" s="107"/>
      <c r="P9" s="11"/>
      <c r="Q9" s="113"/>
      <c r="R9" s="114"/>
      <c r="S9" s="115"/>
      <c r="T9" s="116"/>
    </row>
    <row r="10" spans="2:20" ht="15">
      <c r="B10" s="24" t="s">
        <v>9</v>
      </c>
      <c r="C10" s="12">
        <v>4.7</v>
      </c>
      <c r="D10" s="14">
        <f>SUM(D8+C10)</f>
        <v>14.75</v>
      </c>
      <c r="E10" s="35">
        <v>0.03652777777777778</v>
      </c>
      <c r="F10" s="37">
        <f>SUM(F8+E10)</f>
        <v>0.11023148148148149</v>
      </c>
      <c r="G10" s="10">
        <f>SUM(E10/C10)</f>
        <v>0.007771867612293144</v>
      </c>
      <c r="H10" s="31">
        <f>SUM(F10/D10)</f>
        <v>0.007473320778405524</v>
      </c>
      <c r="I10" s="66">
        <v>132</v>
      </c>
      <c r="J10" s="60">
        <v>610</v>
      </c>
      <c r="K10" s="41">
        <v>807</v>
      </c>
      <c r="L10" s="33">
        <v>4.65</v>
      </c>
      <c r="M10" s="103">
        <f>SUM(M8+L10)</f>
        <v>44.940000000000005</v>
      </c>
      <c r="N10" s="39">
        <v>0.049375</v>
      </c>
      <c r="O10" s="106">
        <f>SUM(O8+N10)</f>
        <v>0.39428240740740733</v>
      </c>
      <c r="P10" s="10">
        <f>SUM(N10/C10)</f>
        <v>0.01050531914893617</v>
      </c>
      <c r="Q10" s="109">
        <f>SUM(O10/M10)</f>
        <v>0.00877352931480657</v>
      </c>
      <c r="R10" s="110">
        <v>115</v>
      </c>
      <c r="S10" s="111">
        <v>620</v>
      </c>
      <c r="T10" s="112">
        <v>840</v>
      </c>
    </row>
    <row r="11" spans="2:20" ht="15.75" thickBot="1">
      <c r="B11" s="25"/>
      <c r="C11" s="13"/>
      <c r="D11" s="15"/>
      <c r="E11" s="36"/>
      <c r="F11" s="38"/>
      <c r="G11" s="11"/>
      <c r="H11" s="32"/>
      <c r="I11" s="67"/>
      <c r="J11" s="61"/>
      <c r="K11" s="42"/>
      <c r="L11" s="34"/>
      <c r="M11" s="104"/>
      <c r="N11" s="40"/>
      <c r="O11" s="107"/>
      <c r="P11" s="11"/>
      <c r="Q11" s="113"/>
      <c r="R11" s="114"/>
      <c r="S11" s="115"/>
      <c r="T11" s="116"/>
    </row>
    <row r="12" spans="2:20" ht="15">
      <c r="B12" s="24" t="s">
        <v>10</v>
      </c>
      <c r="C12" s="12">
        <v>6.6</v>
      </c>
      <c r="D12" s="14">
        <f>SUM(D10+C12)</f>
        <v>21.35</v>
      </c>
      <c r="E12" s="39">
        <v>0.06118055555555555</v>
      </c>
      <c r="F12" s="37">
        <f>SUM(F10+E12)</f>
        <v>0.17141203703703703</v>
      </c>
      <c r="G12" s="10">
        <f>SUM(E12/C12)</f>
        <v>0.009269781144781145</v>
      </c>
      <c r="H12" s="31">
        <f>SUM(F12/D12)</f>
        <v>0.00802866684014225</v>
      </c>
      <c r="I12" s="66">
        <v>134</v>
      </c>
      <c r="J12" s="60">
        <v>1309</v>
      </c>
      <c r="K12" s="41">
        <v>551</v>
      </c>
      <c r="L12" s="33">
        <v>6.61</v>
      </c>
      <c r="M12" s="103">
        <f>SUM(M10+L12)</f>
        <v>51.550000000000004</v>
      </c>
      <c r="N12" s="39">
        <v>0.07542824074074074</v>
      </c>
      <c r="O12" s="106">
        <f>SUM(O10+N12)</f>
        <v>0.46971064814814806</v>
      </c>
      <c r="P12" s="10">
        <f>SUM(N12/C12)</f>
        <v>0.011428521324354658</v>
      </c>
      <c r="Q12" s="109">
        <f>SUM(O12/M12)</f>
        <v>0.009111748751661455</v>
      </c>
      <c r="R12" s="110">
        <v>112</v>
      </c>
      <c r="S12" s="111">
        <v>1348</v>
      </c>
      <c r="T12" s="112">
        <v>571</v>
      </c>
    </row>
    <row r="13" spans="2:20" ht="15.75" thickBot="1">
      <c r="B13" s="25"/>
      <c r="C13" s="13"/>
      <c r="D13" s="15"/>
      <c r="E13" s="40"/>
      <c r="F13" s="38"/>
      <c r="G13" s="11"/>
      <c r="H13" s="32"/>
      <c r="I13" s="67"/>
      <c r="J13" s="61"/>
      <c r="K13" s="42"/>
      <c r="L13" s="34"/>
      <c r="M13" s="104"/>
      <c r="N13" s="40"/>
      <c r="O13" s="107"/>
      <c r="P13" s="11"/>
      <c r="Q13" s="113"/>
      <c r="R13" s="114"/>
      <c r="S13" s="115"/>
      <c r="T13" s="116"/>
    </row>
    <row r="14" spans="2:20" ht="15">
      <c r="B14" s="24" t="s">
        <v>11</v>
      </c>
      <c r="C14" s="12">
        <v>3.8</v>
      </c>
      <c r="D14" s="14">
        <f>SUM(D12+C14)</f>
        <v>25.150000000000002</v>
      </c>
      <c r="E14" s="35">
        <v>0.029212962962962965</v>
      </c>
      <c r="F14" s="37">
        <f>SUM(F12+E14)</f>
        <v>0.200625</v>
      </c>
      <c r="G14" s="10">
        <f>SUM(E14/C14)</f>
        <v>0.007687621832358675</v>
      </c>
      <c r="H14" s="31">
        <f>SUM(F14/D14)</f>
        <v>0.007977137176938369</v>
      </c>
      <c r="I14" s="66">
        <v>136</v>
      </c>
      <c r="J14" s="60">
        <v>226</v>
      </c>
      <c r="K14" s="41">
        <v>827</v>
      </c>
      <c r="L14" s="33">
        <v>3.82</v>
      </c>
      <c r="M14" s="103">
        <f>SUM(M12+L14)</f>
        <v>55.370000000000005</v>
      </c>
      <c r="N14" s="35">
        <v>0.03866898148148148</v>
      </c>
      <c r="O14" s="106">
        <f>SUM(O12+N14)</f>
        <v>0.5083796296296296</v>
      </c>
      <c r="P14" s="10">
        <f>SUM(N14/C14)</f>
        <v>0.0101760477582846</v>
      </c>
      <c r="Q14" s="109">
        <f>SUM(O14/M14)</f>
        <v>0.009181499541802954</v>
      </c>
      <c r="R14" s="110">
        <v>107</v>
      </c>
      <c r="S14" s="111">
        <v>226</v>
      </c>
      <c r="T14" s="112">
        <v>807</v>
      </c>
    </row>
    <row r="15" spans="2:20" ht="15.75" thickBot="1">
      <c r="B15" s="25"/>
      <c r="C15" s="13"/>
      <c r="D15" s="15"/>
      <c r="E15" s="36"/>
      <c r="F15" s="38"/>
      <c r="G15" s="11"/>
      <c r="H15" s="32"/>
      <c r="I15" s="67"/>
      <c r="J15" s="61"/>
      <c r="K15" s="42"/>
      <c r="L15" s="34"/>
      <c r="M15" s="104"/>
      <c r="N15" s="36"/>
      <c r="O15" s="107"/>
      <c r="P15" s="11"/>
      <c r="Q15" s="113"/>
      <c r="R15" s="114"/>
      <c r="S15" s="115"/>
      <c r="T15" s="116"/>
    </row>
    <row r="16" spans="2:20" ht="15">
      <c r="B16" s="24" t="s">
        <v>4</v>
      </c>
      <c r="C16" s="12">
        <v>4.76</v>
      </c>
      <c r="D16" s="14">
        <f>SUM(D14+C16)</f>
        <v>29.910000000000004</v>
      </c>
      <c r="E16" s="9">
        <v>0.040636574074074075</v>
      </c>
      <c r="F16" s="3">
        <f>SUM(F14+E16)</f>
        <v>0.24126157407407406</v>
      </c>
      <c r="G16" s="10">
        <f>SUM(E16/C16)</f>
        <v>0.008537095393713041</v>
      </c>
      <c r="H16" s="31">
        <f>SUM(F16/D16)</f>
        <v>0.008066251222804214</v>
      </c>
      <c r="I16" s="68">
        <v>134</v>
      </c>
      <c r="J16" s="60">
        <v>473</v>
      </c>
      <c r="K16" s="41">
        <v>571</v>
      </c>
      <c r="L16" s="33">
        <v>4.72</v>
      </c>
      <c r="M16" s="103">
        <f>SUM(M14+L16)</f>
        <v>60.09</v>
      </c>
      <c r="N16" s="39">
        <v>0.04847222222222222</v>
      </c>
      <c r="O16" s="106">
        <f>SUM(O14+N16)</f>
        <v>0.5568518518518518</v>
      </c>
      <c r="P16" s="10">
        <f>SUM(N16/C16)</f>
        <v>0.010183239962651728</v>
      </c>
      <c r="Q16" s="109">
        <f>SUM(O16/M16)</f>
        <v>0.009266963751903008</v>
      </c>
      <c r="R16" s="117">
        <v>112</v>
      </c>
      <c r="S16" s="111">
        <v>495</v>
      </c>
      <c r="T16" s="112">
        <v>571</v>
      </c>
    </row>
    <row r="17" spans="2:20" ht="15.75" thickBot="1">
      <c r="B17" s="43"/>
      <c r="C17" s="44"/>
      <c r="D17" s="45"/>
      <c r="E17" s="46">
        <v>0.003425925925925926</v>
      </c>
      <c r="F17" s="47">
        <f>SUM(F16+E17)</f>
        <v>0.24468749999999997</v>
      </c>
      <c r="G17" s="48"/>
      <c r="H17" s="49"/>
      <c r="I17" s="67"/>
      <c r="J17" s="62"/>
      <c r="K17" s="50"/>
      <c r="L17" s="51"/>
      <c r="M17" s="105"/>
      <c r="N17" s="52"/>
      <c r="O17" s="108"/>
      <c r="P17" s="48"/>
      <c r="Q17" s="118"/>
      <c r="R17" s="114"/>
      <c r="S17" s="119"/>
      <c r="T17" s="120"/>
    </row>
    <row r="18" spans="2:20" ht="27" customHeight="1" thickBot="1">
      <c r="B18" s="53"/>
      <c r="C18" s="76">
        <f>SUM(C6:C16)</f>
        <v>29.910000000000004</v>
      </c>
      <c r="D18" s="54"/>
      <c r="E18" s="80">
        <f>SUM(E6:E16)</f>
        <v>0.24126157407407406</v>
      </c>
      <c r="F18" s="77"/>
      <c r="G18" s="79">
        <v>0.00806712962962963</v>
      </c>
      <c r="H18" s="78"/>
      <c r="I18" s="69">
        <f>SUM(I6:I16)/6</f>
        <v>132.33333333333334</v>
      </c>
      <c r="J18" s="63">
        <f>SUM(J6:J16)</f>
        <v>3927</v>
      </c>
      <c r="K18" s="55">
        <f>SUM(K6:K16)</f>
        <v>4003</v>
      </c>
      <c r="L18" s="124">
        <f>SUM(L6:L17)</f>
        <v>30.18</v>
      </c>
      <c r="M18" s="123"/>
      <c r="N18" s="125">
        <f>SUM(N6:N16)</f>
        <v>0.3121643518518519</v>
      </c>
      <c r="O18" s="123"/>
      <c r="P18" s="126">
        <f>SUM(N18/L18)</f>
        <v>0.010343417887735318</v>
      </c>
      <c r="Q18" s="121"/>
      <c r="R18" s="122">
        <f>SUM(R6:R16)/6</f>
        <v>115.66666666666667</v>
      </c>
      <c r="S18" s="123">
        <f>SUM(S6:S16)</f>
        <v>4136</v>
      </c>
      <c r="T18" s="121">
        <f>SUM(T6:T16)</f>
        <v>4108</v>
      </c>
    </row>
  </sheetData>
  <sheetProtection/>
  <mergeCells count="128">
    <mergeCell ref="S3:S5"/>
    <mergeCell ref="T3:T5"/>
    <mergeCell ref="I16:I17"/>
    <mergeCell ref="R3:R5"/>
    <mergeCell ref="R6:R7"/>
    <mergeCell ref="R8:R9"/>
    <mergeCell ref="R10:R11"/>
    <mergeCell ref="R12:R13"/>
    <mergeCell ref="R14:R15"/>
    <mergeCell ref="R16:R17"/>
    <mergeCell ref="J3:J5"/>
    <mergeCell ref="K3:K5"/>
    <mergeCell ref="I3:I5"/>
    <mergeCell ref="I6:I7"/>
    <mergeCell ref="I8:I9"/>
    <mergeCell ref="I10:I11"/>
    <mergeCell ref="I12:I13"/>
    <mergeCell ref="I14:I15"/>
    <mergeCell ref="S12:S13"/>
    <mergeCell ref="T12:T13"/>
    <mergeCell ref="S14:S15"/>
    <mergeCell ref="T14:T15"/>
    <mergeCell ref="S16:S17"/>
    <mergeCell ref="T16:T17"/>
    <mergeCell ref="N14:N15"/>
    <mergeCell ref="O14:O15"/>
    <mergeCell ref="N16:N17"/>
    <mergeCell ref="O16:O17"/>
    <mergeCell ref="S6:S7"/>
    <mergeCell ref="T6:T7"/>
    <mergeCell ref="S8:S9"/>
    <mergeCell ref="T8:T9"/>
    <mergeCell ref="S10:S11"/>
    <mergeCell ref="T10:T11"/>
    <mergeCell ref="N8:N9"/>
    <mergeCell ref="O8:O9"/>
    <mergeCell ref="N10:N11"/>
    <mergeCell ref="O10:O11"/>
    <mergeCell ref="N12:N13"/>
    <mergeCell ref="O12:O13"/>
    <mergeCell ref="J14:J15"/>
    <mergeCell ref="K14:K15"/>
    <mergeCell ref="J16:J17"/>
    <mergeCell ref="K16:K17"/>
    <mergeCell ref="E6:E7"/>
    <mergeCell ref="F6:F7"/>
    <mergeCell ref="E8:E9"/>
    <mergeCell ref="F8:F9"/>
    <mergeCell ref="E10:E11"/>
    <mergeCell ref="F10:F11"/>
    <mergeCell ref="J8:J9"/>
    <mergeCell ref="K8:K9"/>
    <mergeCell ref="J10:J11"/>
    <mergeCell ref="K10:K11"/>
    <mergeCell ref="J12:J13"/>
    <mergeCell ref="K12:K13"/>
    <mergeCell ref="B2:H2"/>
    <mergeCell ref="G4:H4"/>
    <mergeCell ref="G6:G7"/>
    <mergeCell ref="G8:G9"/>
    <mergeCell ref="H6:H7"/>
    <mergeCell ref="B10:B11"/>
    <mergeCell ref="H8:H9"/>
    <mergeCell ref="C10:C11"/>
    <mergeCell ref="D10:D11"/>
    <mergeCell ref="H10:H11"/>
    <mergeCell ref="G10:G11"/>
    <mergeCell ref="D6:D7"/>
    <mergeCell ref="C8:C9"/>
    <mergeCell ref="D8:D9"/>
    <mergeCell ref="C14:C15"/>
    <mergeCell ref="D14:D15"/>
    <mergeCell ref="G14:G15"/>
    <mergeCell ref="E12:E13"/>
    <mergeCell ref="F12:F13"/>
    <mergeCell ref="E14:E15"/>
    <mergeCell ref="B6:B7"/>
    <mergeCell ref="B8:B9"/>
    <mergeCell ref="E4:F4"/>
    <mergeCell ref="B3:B5"/>
    <mergeCell ref="C6:C7"/>
    <mergeCell ref="E3:H3"/>
    <mergeCell ref="H12:H13"/>
    <mergeCell ref="B12:B13"/>
    <mergeCell ref="C12:C13"/>
    <mergeCell ref="D12:D13"/>
    <mergeCell ref="G12:G13"/>
    <mergeCell ref="B14:B15"/>
    <mergeCell ref="F14:F15"/>
    <mergeCell ref="B16:B17"/>
    <mergeCell ref="C16:C17"/>
    <mergeCell ref="D16:D17"/>
    <mergeCell ref="G16:G17"/>
    <mergeCell ref="H16:H17"/>
    <mergeCell ref="H14:H15"/>
    <mergeCell ref="N3:Q3"/>
    <mergeCell ref="N4:O4"/>
    <mergeCell ref="P4:Q4"/>
    <mergeCell ref="P6:P7"/>
    <mergeCell ref="C3:D4"/>
    <mergeCell ref="L3:M4"/>
    <mergeCell ref="J6:J7"/>
    <mergeCell ref="K6:K7"/>
    <mergeCell ref="N6:N7"/>
    <mergeCell ref="O6:O7"/>
    <mergeCell ref="M10:M11"/>
    <mergeCell ref="L12:L13"/>
    <mergeCell ref="M12:M13"/>
    <mergeCell ref="L14:L15"/>
    <mergeCell ref="M14:M15"/>
    <mergeCell ref="L16:L17"/>
    <mergeCell ref="M16:M17"/>
    <mergeCell ref="P8:P9"/>
    <mergeCell ref="Q8:Q9"/>
    <mergeCell ref="P10:P11"/>
    <mergeCell ref="Q10:Q11"/>
    <mergeCell ref="P12:P13"/>
    <mergeCell ref="Q12:Q13"/>
    <mergeCell ref="P14:P15"/>
    <mergeCell ref="Q14:Q15"/>
    <mergeCell ref="P16:P17"/>
    <mergeCell ref="Q16:Q17"/>
    <mergeCell ref="L6:L7"/>
    <mergeCell ref="M6:M7"/>
    <mergeCell ref="L8:L9"/>
    <mergeCell ref="M8:M9"/>
    <mergeCell ref="L10:L11"/>
    <mergeCell ref="Q6:Q7"/>
  </mergeCells>
  <printOptions/>
  <pageMargins left="0.43" right="0.75" top="0.62" bottom="1" header="0.34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5" sqref="B15"/>
    </sheetView>
  </sheetViews>
  <sheetFormatPr defaultColWidth="8.8515625" defaultRowHeight="12.75"/>
  <cols>
    <col min="1" max="3" width="8.8515625" style="4" customWidth="1"/>
  </cols>
  <sheetData>
    <row r="1" spans="1:5" ht="24">
      <c r="A1" s="28" t="s">
        <v>16</v>
      </c>
      <c r="B1" s="28" t="s">
        <v>14</v>
      </c>
      <c r="C1" s="28" t="s">
        <v>15</v>
      </c>
      <c r="D1" s="28" t="s">
        <v>17</v>
      </c>
      <c r="E1" s="28" t="s">
        <v>18</v>
      </c>
    </row>
    <row r="2" spans="1:5" ht="12">
      <c r="A2" s="29">
        <v>4.39</v>
      </c>
      <c r="B2" s="56">
        <v>0.03492361111111111</v>
      </c>
      <c r="C2" s="29">
        <v>126</v>
      </c>
      <c r="D2" s="29">
        <v>856</v>
      </c>
      <c r="E2" s="29">
        <v>617</v>
      </c>
    </row>
    <row r="3" spans="1:5" ht="12">
      <c r="A3" s="29">
        <v>5.66</v>
      </c>
      <c r="B3" s="56">
        <v>0.03879282407407408</v>
      </c>
      <c r="C3" s="29">
        <v>132</v>
      </c>
      <c r="D3" s="29">
        <v>453</v>
      </c>
      <c r="E3" s="29">
        <v>630</v>
      </c>
    </row>
    <row r="4" spans="1:5" ht="12">
      <c r="A4" s="29">
        <v>4.7</v>
      </c>
      <c r="B4" s="56">
        <v>0.03653356481481482</v>
      </c>
      <c r="C4" s="29">
        <v>132</v>
      </c>
      <c r="D4" s="29">
        <v>610</v>
      </c>
      <c r="E4" s="29">
        <v>807</v>
      </c>
    </row>
    <row r="5" spans="1:5" ht="12">
      <c r="A5" s="29">
        <v>6.6</v>
      </c>
      <c r="B5" s="56">
        <v>0.06118055555555555</v>
      </c>
      <c r="C5" s="29">
        <v>134</v>
      </c>
      <c r="D5" s="29">
        <v>1309</v>
      </c>
      <c r="E5" s="29">
        <v>551</v>
      </c>
    </row>
    <row r="6" spans="1:5" ht="12">
      <c r="A6" s="29">
        <v>3.8</v>
      </c>
      <c r="B6" s="56">
        <v>0.029219907407407406</v>
      </c>
      <c r="C6" s="29">
        <v>136</v>
      </c>
      <c r="D6" s="29">
        <v>226</v>
      </c>
      <c r="E6" s="29">
        <v>827</v>
      </c>
    </row>
    <row r="7" spans="1:5" ht="12">
      <c r="A7" s="29">
        <v>4.7</v>
      </c>
      <c r="B7" s="56">
        <v>0.04064236111111111</v>
      </c>
      <c r="C7" s="29">
        <v>134</v>
      </c>
      <c r="D7" s="29">
        <v>463</v>
      </c>
      <c r="E7" s="29">
        <v>561</v>
      </c>
    </row>
    <row r="8" spans="1:5" ht="12">
      <c r="A8" s="29">
        <v>0.06</v>
      </c>
      <c r="B8" s="56">
        <v>0.0034270833333333336</v>
      </c>
      <c r="C8" s="29">
        <v>114</v>
      </c>
      <c r="D8" s="29">
        <v>10</v>
      </c>
      <c r="E8" s="29">
        <v>10</v>
      </c>
    </row>
    <row r="9" spans="1:5" ht="12">
      <c r="A9" s="29">
        <v>4.65</v>
      </c>
      <c r="B9" s="56">
        <v>0.04561226851851852</v>
      </c>
      <c r="C9" s="29">
        <v>128</v>
      </c>
      <c r="D9" s="29">
        <v>945</v>
      </c>
      <c r="E9" s="29">
        <v>620</v>
      </c>
    </row>
    <row r="10" spans="1:5" ht="12">
      <c r="A10" s="29">
        <v>5.73</v>
      </c>
      <c r="B10" s="56">
        <v>0.0546099537037037</v>
      </c>
      <c r="C10" s="29">
        <v>120</v>
      </c>
      <c r="D10" s="29">
        <v>502</v>
      </c>
      <c r="E10" s="29">
        <v>699</v>
      </c>
    </row>
    <row r="11" spans="1:5" ht="12">
      <c r="A11" s="29">
        <v>4.65</v>
      </c>
      <c r="B11" s="56">
        <v>0.04937962962962963</v>
      </c>
      <c r="C11" s="29">
        <v>225</v>
      </c>
      <c r="D11" s="29">
        <v>620</v>
      </c>
      <c r="E11" s="29">
        <v>840</v>
      </c>
    </row>
    <row r="12" spans="1:5" ht="12">
      <c r="A12" s="29">
        <v>6.61</v>
      </c>
      <c r="B12" s="56">
        <v>0.0754386574074074</v>
      </c>
      <c r="C12" s="29">
        <v>112</v>
      </c>
      <c r="D12" s="29">
        <v>1348</v>
      </c>
      <c r="E12" s="29">
        <v>571</v>
      </c>
    </row>
    <row r="13" spans="1:5" ht="12">
      <c r="A13" s="29">
        <v>3.82</v>
      </c>
      <c r="B13" s="56">
        <v>0.03866782407407408</v>
      </c>
      <c r="C13" s="29">
        <v>107</v>
      </c>
      <c r="D13" s="29">
        <v>226</v>
      </c>
      <c r="E13" s="29">
        <v>807</v>
      </c>
    </row>
    <row r="14" spans="1:5" ht="12">
      <c r="A14" s="29">
        <v>4.72</v>
      </c>
      <c r="B14" s="56">
        <v>0.04847337962962963</v>
      </c>
      <c r="C14" s="29">
        <v>112</v>
      </c>
      <c r="D14" s="29">
        <v>495</v>
      </c>
      <c r="E14" s="29">
        <v>571</v>
      </c>
    </row>
    <row r="15" ht="12">
      <c r="B15" s="57">
        <f>SUM(B2:B14)</f>
        <v>0.5569016203703703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cp:lastPrinted>2015-11-02T17:07:21Z</cp:lastPrinted>
  <dcterms:created xsi:type="dcterms:W3CDTF">2013-06-17T10:05:04Z</dcterms:created>
  <dcterms:modified xsi:type="dcterms:W3CDTF">2015-11-03T07:13:29Z</dcterms:modified>
  <cp:category/>
  <cp:version/>
  <cp:contentType/>
  <cp:contentStatus/>
</cp:coreProperties>
</file>