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90" yWindow="30" windowWidth="20730" windowHeight="11760" activeTab="0"/>
  </bookViews>
  <sheets>
    <sheet name="Plan" sheetId="2" r:id="rId1"/>
  </sheets>
  <definedNames/>
  <calcPr calcId="145621"/>
</workbook>
</file>

<file path=xl/sharedStrings.xml><?xml version="1.0" encoding="utf-8"?>
<sst xmlns="http://schemas.openxmlformats.org/spreadsheetml/2006/main" count="118" uniqueCount="33">
  <si>
    <t>distance</t>
  </si>
  <si>
    <t>time</t>
  </si>
  <si>
    <t>Leg Total</t>
  </si>
  <si>
    <t>Rest</t>
  </si>
  <si>
    <t>total</t>
  </si>
  <si>
    <t>pace</t>
  </si>
  <si>
    <t>Total</t>
  </si>
  <si>
    <t>start</t>
  </si>
  <si>
    <t>check point</t>
  </si>
  <si>
    <t xml:space="preserve">check point </t>
  </si>
  <si>
    <t>asc</t>
  </si>
  <si>
    <t>dec</t>
  </si>
  <si>
    <t>av hr</t>
  </si>
  <si>
    <t>checkpoint</t>
  </si>
  <si>
    <t>Great Glen</t>
  </si>
  <si>
    <t>Saturday 2 July 2016</t>
  </si>
  <si>
    <t>Fort William to Clunes</t>
  </si>
  <si>
    <t>Clunes to Laggan</t>
  </si>
  <si>
    <t>Laggan to Fort Augustus</t>
  </si>
  <si>
    <t>Fort Augustus to Invermoriston</t>
  </si>
  <si>
    <t>Invermoriston to Drumnadrochit</t>
  </si>
  <si>
    <t>Drumnadrochit to Loch Laide</t>
  </si>
  <si>
    <t>notice board</t>
  </si>
  <si>
    <t>Loch Laide to Inverness</t>
  </si>
  <si>
    <t>road</t>
  </si>
  <si>
    <t>blackford</t>
  </si>
  <si>
    <t>gate</t>
  </si>
  <si>
    <t>bridge</t>
  </si>
  <si>
    <t xml:space="preserve">Actual </t>
  </si>
  <si>
    <t>post</t>
  </si>
  <si>
    <t>summit</t>
  </si>
  <si>
    <t>canal start</t>
  </si>
  <si>
    <t>gortaig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</si>
</sst>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45" fontId="4" fillId="0" borderId="3" xfId="0" applyNumberFormat="1" applyFont="1" applyFill="1" applyBorder="1" applyAlignment="1">
      <alignment horizontal="center"/>
    </xf>
    <xf numFmtId="45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45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/>
    <xf numFmtId="2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21" fontId="4" fillId="3" borderId="18" xfId="0" applyNumberFormat="1" applyFont="1" applyFill="1" applyBorder="1" applyAlignment="1">
      <alignment horizontal="left" vertical="center"/>
    </xf>
    <xf numFmtId="0" fontId="4" fillId="3" borderId="19" xfId="0" applyFont="1" applyFill="1" applyBorder="1"/>
    <xf numFmtId="2" fontId="4" fillId="3" borderId="20" xfId="0" applyNumberFormat="1" applyFont="1" applyFill="1" applyBorder="1" applyAlignment="1">
      <alignment horizontal="center"/>
    </xf>
    <xf numFmtId="165" fontId="4" fillId="3" borderId="2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21" fontId="4" fillId="3" borderId="5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25" xfId="0" applyFont="1" applyFill="1" applyBorder="1"/>
    <xf numFmtId="45" fontId="4" fillId="3" borderId="21" xfId="0" applyNumberFormat="1" applyFont="1" applyFill="1" applyBorder="1" applyAlignment="1">
      <alignment horizontal="center"/>
    </xf>
    <xf numFmtId="0" fontId="4" fillId="3" borderId="26" xfId="0" applyFont="1" applyFill="1" applyBorder="1"/>
    <xf numFmtId="21" fontId="4" fillId="3" borderId="4" xfId="0" applyNumberFormat="1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30" xfId="0" applyFont="1" applyFill="1" applyBorder="1"/>
    <xf numFmtId="21" fontId="4" fillId="3" borderId="31" xfId="0" applyNumberFormat="1" applyFont="1" applyFill="1" applyBorder="1" applyAlignment="1">
      <alignment vertical="center"/>
    </xf>
    <xf numFmtId="21" fontId="4" fillId="3" borderId="18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/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/>
    <xf numFmtId="0" fontId="4" fillId="3" borderId="35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4" fillId="0" borderId="0" xfId="0" applyFont="1" applyFill="1"/>
    <xf numFmtId="2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46" fontId="4" fillId="3" borderId="21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1" fontId="4" fillId="3" borderId="3" xfId="0" applyNumberFormat="1" applyFont="1" applyFill="1" applyBorder="1" applyAlignment="1">
      <alignment horizontal="center"/>
    </xf>
    <xf numFmtId="45" fontId="4" fillId="3" borderId="3" xfId="0" applyNumberFormat="1" applyFont="1" applyFill="1" applyBorder="1" applyAlignment="1">
      <alignment horizontal="center"/>
    </xf>
    <xf numFmtId="21" fontId="4" fillId="3" borderId="23" xfId="0" applyNumberFormat="1" applyFont="1" applyFill="1" applyBorder="1" applyAlignment="1">
      <alignment vertical="center"/>
    </xf>
    <xf numFmtId="0" fontId="4" fillId="3" borderId="3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1" fontId="4" fillId="3" borderId="31" xfId="0" applyNumberFormat="1" applyFont="1" applyFill="1" applyBorder="1" applyAlignment="1">
      <alignment horizontal="center" vertical="center"/>
    </xf>
    <xf numFmtId="21" fontId="4" fillId="3" borderId="18" xfId="0" applyNumberFormat="1" applyFont="1" applyFill="1" applyBorder="1" applyAlignment="1">
      <alignment horizontal="center" vertical="center"/>
    </xf>
    <xf numFmtId="21" fontId="4" fillId="3" borderId="23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/>
    </xf>
    <xf numFmtId="21" fontId="4" fillId="3" borderId="39" xfId="0" applyNumberFormat="1" applyFont="1" applyFill="1" applyBorder="1" applyAlignment="1">
      <alignment horizontal="center" vertical="center"/>
    </xf>
    <xf numFmtId="21" fontId="4" fillId="3" borderId="41" xfId="0" applyNumberFormat="1" applyFont="1" applyFill="1" applyBorder="1" applyAlignment="1">
      <alignment horizontal="center" vertical="center"/>
    </xf>
    <xf numFmtId="21" fontId="4" fillId="3" borderId="42" xfId="0" applyNumberFormat="1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150" zoomScaleNormal="150" workbookViewId="0" topLeftCell="A1">
      <pane ySplit="2" topLeftCell="A33" activePane="bottomLeft" state="frozen"/>
      <selection pane="bottomLeft" activeCell="A41" sqref="A41:XFD41"/>
    </sheetView>
  </sheetViews>
  <sheetFormatPr defaultColWidth="11.421875" defaultRowHeight="15"/>
  <cols>
    <col min="1" max="1" width="17.8515625" style="14" customWidth="1"/>
    <col min="2" max="2" width="18.8515625" style="3" customWidth="1"/>
    <col min="3" max="3" width="11.421875" style="30" customWidth="1"/>
    <col min="4" max="6" width="11.421875" style="3" customWidth="1"/>
    <col min="7" max="8" width="11.421875" style="17" customWidth="1"/>
    <col min="9" max="9" width="11.421875" style="19" customWidth="1"/>
    <col min="10" max="10" width="11.421875" style="3" customWidth="1"/>
    <col min="11" max="13" width="11.421875" style="17" customWidth="1"/>
    <col min="14" max="16384" width="11.421875" style="3" customWidth="1"/>
  </cols>
  <sheetData>
    <row r="1" spans="1:9" ht="16.5" thickBot="1">
      <c r="A1" s="1" t="s">
        <v>14</v>
      </c>
      <c r="B1" s="2"/>
      <c r="C1" s="100" t="s">
        <v>28</v>
      </c>
      <c r="D1" s="101"/>
      <c r="E1" s="101"/>
      <c r="F1" s="101"/>
      <c r="G1" s="101"/>
      <c r="H1" s="101"/>
      <c r="I1" s="102"/>
    </row>
    <row r="2" spans="1:6" ht="16.5" thickBot="1">
      <c r="A2" s="111" t="s">
        <v>15</v>
      </c>
      <c r="B2" s="112"/>
      <c r="C2" s="29"/>
      <c r="D2" s="4"/>
      <c r="E2" s="4"/>
      <c r="F2" s="4"/>
    </row>
    <row r="3" spans="1:9" ht="16.5" thickBot="1">
      <c r="A3" s="98" t="s">
        <v>16</v>
      </c>
      <c r="B3" s="99"/>
      <c r="C3" s="35" t="s">
        <v>0</v>
      </c>
      <c r="D3" s="36" t="s">
        <v>1</v>
      </c>
      <c r="E3" s="36" t="s">
        <v>4</v>
      </c>
      <c r="F3" s="36" t="s">
        <v>5</v>
      </c>
      <c r="G3" s="36" t="s">
        <v>10</v>
      </c>
      <c r="H3" s="36" t="s">
        <v>11</v>
      </c>
      <c r="I3" s="37" t="s">
        <v>12</v>
      </c>
    </row>
    <row r="4" spans="1:13" ht="15">
      <c r="A4" s="16" t="s">
        <v>7</v>
      </c>
      <c r="B4" s="20" t="s">
        <v>26</v>
      </c>
      <c r="C4" s="13">
        <v>4.01</v>
      </c>
      <c r="D4" s="5">
        <v>0.02533564814814815</v>
      </c>
      <c r="E4" s="15">
        <f>SUM(D4)</f>
        <v>0.02533564814814815</v>
      </c>
      <c r="F4" s="15">
        <f>SUM(D4/C4)</f>
        <v>0.0063181167451741025</v>
      </c>
      <c r="G4" s="22">
        <v>148</v>
      </c>
      <c r="H4" s="22">
        <v>98</v>
      </c>
      <c r="I4" s="23">
        <v>128</v>
      </c>
      <c r="K4" s="32"/>
      <c r="L4" s="31"/>
      <c r="M4" s="31"/>
    </row>
    <row r="5" spans="1:13" ht="15">
      <c r="A5" s="24" t="s">
        <v>26</v>
      </c>
      <c r="B5" s="26" t="s">
        <v>27</v>
      </c>
      <c r="C5" s="28">
        <v>2.92</v>
      </c>
      <c r="D5" s="6">
        <v>0.02003472222222222</v>
      </c>
      <c r="E5" s="7">
        <f>SUM(E4+D5)</f>
        <v>0.045370370370370366</v>
      </c>
      <c r="F5" s="18">
        <f>SUM(D5/C5)</f>
        <v>0.0068612062404870625</v>
      </c>
      <c r="G5" s="21">
        <v>138</v>
      </c>
      <c r="H5" s="21">
        <v>20</v>
      </c>
      <c r="I5" s="33">
        <v>131</v>
      </c>
      <c r="K5" s="32"/>
      <c r="L5" s="31"/>
      <c r="M5" s="31"/>
    </row>
    <row r="6" spans="1:13" ht="16.5" thickBot="1">
      <c r="A6" s="25" t="s">
        <v>27</v>
      </c>
      <c r="B6" s="27" t="s">
        <v>8</v>
      </c>
      <c r="C6" s="9">
        <v>3.6</v>
      </c>
      <c r="D6" s="12">
        <v>0.026030092592592594</v>
      </c>
      <c r="E6" s="10">
        <f>SUM(E5+D6)</f>
        <v>0.07140046296296296</v>
      </c>
      <c r="F6" s="12">
        <f>SUM(D6/C6)</f>
        <v>0.007230581275720165</v>
      </c>
      <c r="G6" s="71">
        <v>118</v>
      </c>
      <c r="H6" s="71">
        <v>197</v>
      </c>
      <c r="I6" s="72">
        <v>133</v>
      </c>
      <c r="K6" s="32"/>
      <c r="L6" s="31"/>
      <c r="M6" s="31"/>
    </row>
    <row r="7" spans="1:14" ht="15">
      <c r="A7" s="49"/>
      <c r="B7" s="50" t="s">
        <v>2</v>
      </c>
      <c r="C7" s="51">
        <f>SUM(C4:C6)</f>
        <v>10.53</v>
      </c>
      <c r="D7" s="52">
        <f>SUM(D4:D6)</f>
        <v>0.07140046296296296</v>
      </c>
      <c r="E7" s="52"/>
      <c r="F7" s="53">
        <f>SUM(D7/C7)</f>
        <v>0.006780670746720129</v>
      </c>
      <c r="G7" s="54">
        <f>SUM(G4:G6)</f>
        <v>404</v>
      </c>
      <c r="H7" s="54">
        <f>SUM(H4:H6)</f>
        <v>315</v>
      </c>
      <c r="I7" s="55">
        <f>SUM(I4:I6)/3</f>
        <v>130.66666666666666</v>
      </c>
      <c r="J7" s="31"/>
      <c r="K7" s="32"/>
      <c r="L7" s="31"/>
      <c r="M7" s="31"/>
      <c r="N7" s="31"/>
    </row>
    <row r="8" spans="1:14" ht="16.5" thickBot="1">
      <c r="A8" s="56"/>
      <c r="B8" s="57" t="s">
        <v>3</v>
      </c>
      <c r="C8" s="44"/>
      <c r="D8" s="45">
        <v>0.0012731481481481483</v>
      </c>
      <c r="E8" s="46">
        <f>SUM(E6+D8)</f>
        <v>0.0726736111111111</v>
      </c>
      <c r="F8" s="58"/>
      <c r="G8" s="47"/>
      <c r="H8" s="47"/>
      <c r="I8" s="48"/>
      <c r="J8" s="31"/>
      <c r="K8" s="32"/>
      <c r="L8" s="31"/>
      <c r="M8" s="31"/>
      <c r="N8" s="31"/>
    </row>
    <row r="9" spans="1:14" s="86" customFormat="1" ht="16.5" thickBot="1">
      <c r="A9" s="78"/>
      <c r="B9" s="79"/>
      <c r="C9" s="80"/>
      <c r="D9" s="81"/>
      <c r="E9" s="82"/>
      <c r="F9" s="81"/>
      <c r="G9" s="81"/>
      <c r="H9" s="81"/>
      <c r="I9" s="83"/>
      <c r="J9" s="84"/>
      <c r="K9" s="85"/>
      <c r="L9" s="84"/>
      <c r="M9" s="84"/>
      <c r="N9" s="84"/>
    </row>
    <row r="10" spans="1:14" ht="16.5" thickBot="1">
      <c r="A10" s="113" t="s">
        <v>17</v>
      </c>
      <c r="B10" s="114"/>
      <c r="C10" s="35" t="s">
        <v>0</v>
      </c>
      <c r="D10" s="36" t="s">
        <v>1</v>
      </c>
      <c r="E10" s="59" t="s">
        <v>4</v>
      </c>
      <c r="F10" s="36" t="s">
        <v>5</v>
      </c>
      <c r="G10" s="36" t="s">
        <v>10</v>
      </c>
      <c r="H10" s="36" t="s">
        <v>11</v>
      </c>
      <c r="I10" s="37" t="s">
        <v>12</v>
      </c>
      <c r="J10" s="31"/>
      <c r="K10" s="32"/>
      <c r="L10" s="31"/>
      <c r="M10" s="31"/>
      <c r="N10" s="31"/>
    </row>
    <row r="11" spans="1:14" ht="15">
      <c r="A11" s="16" t="s">
        <v>8</v>
      </c>
      <c r="B11" s="20" t="s">
        <v>29</v>
      </c>
      <c r="C11" s="13">
        <v>3.67</v>
      </c>
      <c r="D11" s="5">
        <v>0.029502314814814815</v>
      </c>
      <c r="E11" s="11">
        <f>SUM(E8+D11)</f>
        <v>0.10217592592592592</v>
      </c>
      <c r="F11" s="15">
        <f>SUM(D11/C11)</f>
        <v>0.008038777878696135</v>
      </c>
      <c r="G11" s="22">
        <v>295</v>
      </c>
      <c r="H11" s="22">
        <v>246</v>
      </c>
      <c r="I11" s="23">
        <v>129</v>
      </c>
      <c r="J11" s="31"/>
      <c r="K11" s="32"/>
      <c r="L11" s="31"/>
      <c r="M11" s="31"/>
      <c r="N11" s="31"/>
    </row>
    <row r="12" spans="1:14" ht="15">
      <c r="A12" s="24" t="s">
        <v>29</v>
      </c>
      <c r="B12" s="26" t="s">
        <v>24</v>
      </c>
      <c r="C12" s="28">
        <v>3.08</v>
      </c>
      <c r="D12" s="6">
        <v>0.0241087962962963</v>
      </c>
      <c r="E12" s="7">
        <f>SUM(E11+D12)</f>
        <v>0.12628472222222223</v>
      </c>
      <c r="F12" s="18">
        <f>SUM(D12/C12)</f>
        <v>0.007827531265031265</v>
      </c>
      <c r="G12" s="21">
        <v>187</v>
      </c>
      <c r="H12" s="21">
        <v>177</v>
      </c>
      <c r="I12" s="33">
        <v>130</v>
      </c>
      <c r="J12" s="31"/>
      <c r="K12" s="32"/>
      <c r="L12" s="31"/>
      <c r="M12" s="31"/>
      <c r="N12" s="31"/>
    </row>
    <row r="13" spans="1:9" ht="16.5" thickBot="1">
      <c r="A13" s="25" t="s">
        <v>24</v>
      </c>
      <c r="B13" s="27" t="s">
        <v>8</v>
      </c>
      <c r="C13" s="9">
        <v>2.4</v>
      </c>
      <c r="D13" s="12">
        <v>0.018425925925925925</v>
      </c>
      <c r="E13" s="10">
        <f>SUM(E12+D13)</f>
        <v>0.14471064814814816</v>
      </c>
      <c r="F13" s="12">
        <f>SUM(D13/C13)</f>
        <v>0.007677469135802469</v>
      </c>
      <c r="G13" s="71">
        <v>69</v>
      </c>
      <c r="H13" s="71">
        <v>108</v>
      </c>
      <c r="I13" s="72">
        <v>132</v>
      </c>
    </row>
    <row r="14" spans="1:9" ht="15">
      <c r="A14" s="108"/>
      <c r="B14" s="61" t="s">
        <v>2</v>
      </c>
      <c r="C14" s="51">
        <f>SUM(C11:C13)</f>
        <v>9.15</v>
      </c>
      <c r="D14" s="52">
        <f>SUM(D11:D13)</f>
        <v>0.07203703703703704</v>
      </c>
      <c r="E14" s="52"/>
      <c r="F14" s="62">
        <f>SUM(D14/C14)</f>
        <v>0.007872900222626999</v>
      </c>
      <c r="G14" s="54">
        <f>SUM(G11:G13)</f>
        <v>551</v>
      </c>
      <c r="H14" s="54">
        <f>SUM(H11:H13)</f>
        <v>531</v>
      </c>
      <c r="I14" s="55">
        <f>SUM(I11:I13)/3</f>
        <v>130.33333333333334</v>
      </c>
    </row>
    <row r="15" spans="1:9" ht="15">
      <c r="A15" s="109"/>
      <c r="B15" s="63" t="s">
        <v>6</v>
      </c>
      <c r="C15" s="34">
        <f>SUM(C7+C14)</f>
        <v>19.68</v>
      </c>
      <c r="D15" s="64"/>
      <c r="E15" s="40">
        <f>SUM(E13)</f>
        <v>0.14471064814814816</v>
      </c>
      <c r="F15" s="41">
        <f>SUM(E15/C15)</f>
        <v>0.007353183340861187</v>
      </c>
      <c r="G15" s="42">
        <f>SUM(G7+G14)</f>
        <v>955</v>
      </c>
      <c r="H15" s="42">
        <f>SUM(H7+H14)</f>
        <v>846</v>
      </c>
      <c r="I15" s="43"/>
    </row>
    <row r="16" spans="1:9" ht="16.5" thickBot="1">
      <c r="A16" s="110"/>
      <c r="B16" s="65" t="s">
        <v>3</v>
      </c>
      <c r="C16" s="44"/>
      <c r="D16" s="45">
        <v>0.0017592592592592592</v>
      </c>
      <c r="E16" s="46">
        <f>SUM(E15+D16)</f>
        <v>0.14646990740740742</v>
      </c>
      <c r="F16" s="58"/>
      <c r="G16" s="47"/>
      <c r="H16" s="47"/>
      <c r="I16" s="48"/>
    </row>
    <row r="17" spans="1:13" s="86" customFormat="1" ht="16.5" thickBot="1">
      <c r="A17" s="87"/>
      <c r="B17" s="79"/>
      <c r="C17" s="80"/>
      <c r="D17" s="88"/>
      <c r="E17" s="82"/>
      <c r="F17" s="89"/>
      <c r="G17" s="81"/>
      <c r="H17" s="81"/>
      <c r="I17" s="83"/>
      <c r="K17" s="90"/>
      <c r="L17" s="90"/>
      <c r="M17" s="90"/>
    </row>
    <row r="18" spans="1:9" ht="16.5" thickBot="1">
      <c r="A18" s="98" t="s">
        <v>18</v>
      </c>
      <c r="B18" s="99"/>
      <c r="C18" s="35" t="s">
        <v>0</v>
      </c>
      <c r="D18" s="36" t="s">
        <v>1</v>
      </c>
      <c r="E18" s="59" t="s">
        <v>4</v>
      </c>
      <c r="F18" s="36" t="s">
        <v>5</v>
      </c>
      <c r="G18" s="36" t="s">
        <v>10</v>
      </c>
      <c r="H18" s="36" t="s">
        <v>11</v>
      </c>
      <c r="I18" s="37" t="s">
        <v>12</v>
      </c>
    </row>
    <row r="19" spans="1:9" ht="15">
      <c r="A19" s="16" t="s">
        <v>8</v>
      </c>
      <c r="B19" s="20" t="s">
        <v>30</v>
      </c>
      <c r="C19" s="13">
        <v>3.02</v>
      </c>
      <c r="D19" s="5">
        <v>0.024652777777777777</v>
      </c>
      <c r="E19" s="11">
        <f>SUM(E16+D19)</f>
        <v>0.1711226851851852</v>
      </c>
      <c r="F19" s="15">
        <f>SUM(D19/C19)</f>
        <v>0.00816317144959529</v>
      </c>
      <c r="G19" s="22">
        <v>285</v>
      </c>
      <c r="H19" s="22">
        <v>276</v>
      </c>
      <c r="I19" s="23">
        <v>131</v>
      </c>
    </row>
    <row r="20" spans="1:9" ht="15">
      <c r="A20" s="24" t="s">
        <v>30</v>
      </c>
      <c r="B20" s="26" t="s">
        <v>31</v>
      </c>
      <c r="C20" s="28">
        <v>3.31</v>
      </c>
      <c r="D20" s="6">
        <v>0.02892361111111111</v>
      </c>
      <c r="E20" s="7">
        <f>SUM(E19+D20)</f>
        <v>0.2000462962962963</v>
      </c>
      <c r="F20" s="18">
        <f>SUM(D20/C20)</f>
        <v>0.008738251090970123</v>
      </c>
      <c r="G20" s="21">
        <v>423</v>
      </c>
      <c r="H20" s="21">
        <v>463</v>
      </c>
      <c r="I20" s="33">
        <v>134</v>
      </c>
    </row>
    <row r="21" spans="1:9" ht="16.5" thickBot="1">
      <c r="A21" s="25" t="s">
        <v>31</v>
      </c>
      <c r="B21" s="27" t="s">
        <v>8</v>
      </c>
      <c r="C21" s="9">
        <v>4.92</v>
      </c>
      <c r="D21" s="12">
        <v>0.03453703703703704</v>
      </c>
      <c r="E21" s="10">
        <f>SUM(E20+D21)</f>
        <v>0.23458333333333334</v>
      </c>
      <c r="F21" s="12">
        <f>SUM(D21/C21)</f>
        <v>0.007019722975007529</v>
      </c>
      <c r="G21" s="71">
        <v>49</v>
      </c>
      <c r="H21" s="71">
        <v>108</v>
      </c>
      <c r="I21" s="72">
        <v>136</v>
      </c>
    </row>
    <row r="22" spans="1:9" ht="15">
      <c r="A22" s="103"/>
      <c r="B22" s="66" t="s">
        <v>2</v>
      </c>
      <c r="C22" s="51">
        <f>SUM(C19:C21)</f>
        <v>11.25</v>
      </c>
      <c r="D22" s="52">
        <f>SUM(D19:D21)</f>
        <v>0.08811342592592591</v>
      </c>
      <c r="E22" s="52"/>
      <c r="F22" s="62">
        <f>SUM(D22/C22)</f>
        <v>0.00783230452674897</v>
      </c>
      <c r="G22" s="54">
        <f>SUM(G19:G21)</f>
        <v>757</v>
      </c>
      <c r="H22" s="54">
        <f>SUM(H19:H21)</f>
        <v>847</v>
      </c>
      <c r="I22" s="55">
        <f>SUM(I19:I21)/3</f>
        <v>133.66666666666666</v>
      </c>
    </row>
    <row r="23" spans="1:9" ht="15">
      <c r="A23" s="104"/>
      <c r="B23" s="67" t="s">
        <v>6</v>
      </c>
      <c r="C23" s="34">
        <f>SUM(C15+C22)</f>
        <v>30.93</v>
      </c>
      <c r="D23" s="64"/>
      <c r="E23" s="40">
        <f>SUM(E21)</f>
        <v>0.23458333333333334</v>
      </c>
      <c r="F23" s="41">
        <f>SUM(E23/C23)</f>
        <v>0.007584330207996552</v>
      </c>
      <c r="G23" s="42">
        <f>SUM(G15+G22)</f>
        <v>1712</v>
      </c>
      <c r="H23" s="42">
        <f>SUM(H15+H22)</f>
        <v>1693</v>
      </c>
      <c r="I23" s="43"/>
    </row>
    <row r="24" spans="1:9" ht="16.5" thickBot="1">
      <c r="A24" s="105"/>
      <c r="B24" s="68" t="s">
        <v>3</v>
      </c>
      <c r="C24" s="44"/>
      <c r="D24" s="45">
        <v>0.0013310185185185185</v>
      </c>
      <c r="E24" s="46">
        <f>SUM(E23+D24)</f>
        <v>0.23591435185185186</v>
      </c>
      <c r="F24" s="58"/>
      <c r="G24" s="47"/>
      <c r="H24" s="47"/>
      <c r="I24" s="48"/>
    </row>
    <row r="25" spans="1:13" s="86" customFormat="1" ht="16.5" thickBot="1">
      <c r="A25" s="87"/>
      <c r="B25" s="79"/>
      <c r="C25" s="80"/>
      <c r="D25" s="88"/>
      <c r="E25" s="82"/>
      <c r="F25" s="89"/>
      <c r="G25" s="81"/>
      <c r="H25" s="81"/>
      <c r="I25" s="83"/>
      <c r="K25" s="90"/>
      <c r="L25" s="90"/>
      <c r="M25" s="90"/>
    </row>
    <row r="26" spans="1:14" ht="16.5" thickBot="1">
      <c r="A26" s="98" t="s">
        <v>19</v>
      </c>
      <c r="B26" s="99"/>
      <c r="C26" s="35" t="s">
        <v>0</v>
      </c>
      <c r="D26" s="36" t="s">
        <v>1</v>
      </c>
      <c r="E26" s="59" t="s">
        <v>4</v>
      </c>
      <c r="F26" s="36" t="s">
        <v>5</v>
      </c>
      <c r="G26" s="36" t="s">
        <v>10</v>
      </c>
      <c r="H26" s="36" t="s">
        <v>11</v>
      </c>
      <c r="I26" s="37" t="s">
        <v>12</v>
      </c>
      <c r="J26" s="31"/>
      <c r="K26" s="32"/>
      <c r="L26" s="31"/>
      <c r="M26" s="31"/>
      <c r="N26" s="31"/>
    </row>
    <row r="27" spans="1:14" ht="15">
      <c r="A27" s="16" t="s">
        <v>8</v>
      </c>
      <c r="B27" s="20" t="s">
        <v>30</v>
      </c>
      <c r="C27" s="13">
        <v>3.1</v>
      </c>
      <c r="D27" s="5">
        <v>0.0355787037037037</v>
      </c>
      <c r="E27" s="11">
        <f>SUM(E24+D27)</f>
        <v>0.2714930555555556</v>
      </c>
      <c r="F27" s="15">
        <f>SUM(D27/C27)</f>
        <v>0.01147700119474313</v>
      </c>
      <c r="G27" s="22">
        <v>978</v>
      </c>
      <c r="H27" s="22">
        <v>118</v>
      </c>
      <c r="I27" s="23">
        <v>129</v>
      </c>
      <c r="J27" s="31"/>
      <c r="K27" s="32"/>
      <c r="L27" s="31"/>
      <c r="M27" s="31"/>
      <c r="N27" s="31"/>
    </row>
    <row r="28" spans="1:14" ht="15">
      <c r="A28" s="24" t="s">
        <v>30</v>
      </c>
      <c r="B28" s="26" t="s">
        <v>24</v>
      </c>
      <c r="C28" s="28">
        <v>3.36</v>
      </c>
      <c r="D28" s="6">
        <v>0.02884259259259259</v>
      </c>
      <c r="E28" s="7">
        <f>SUM(E27+D28)</f>
        <v>0.30033564814814817</v>
      </c>
      <c r="F28" s="18">
        <f>SUM(D28/C28)</f>
        <v>0.008584104938271605</v>
      </c>
      <c r="G28" s="21">
        <v>315</v>
      </c>
      <c r="H28" s="21">
        <v>978</v>
      </c>
      <c r="I28" s="33">
        <v>137</v>
      </c>
      <c r="J28" s="31"/>
      <c r="K28" s="32"/>
      <c r="L28" s="31"/>
      <c r="M28" s="31"/>
      <c r="N28" s="31"/>
    </row>
    <row r="29" spans="1:14" ht="16.5" thickBot="1">
      <c r="A29" s="25" t="s">
        <v>24</v>
      </c>
      <c r="B29" s="27" t="s">
        <v>8</v>
      </c>
      <c r="C29" s="9">
        <v>1.2</v>
      </c>
      <c r="D29" s="12">
        <v>0.009131944444444444</v>
      </c>
      <c r="E29" s="10">
        <f>SUM(E28+D29)</f>
        <v>0.3094675925925926</v>
      </c>
      <c r="F29" s="12">
        <f>SUM(D29/C29)</f>
        <v>0.007609953703703704</v>
      </c>
      <c r="G29" s="71">
        <v>10</v>
      </c>
      <c r="H29" s="71">
        <v>138</v>
      </c>
      <c r="I29" s="72">
        <v>138</v>
      </c>
      <c r="J29" s="31"/>
      <c r="K29" s="32"/>
      <c r="L29" s="31"/>
      <c r="M29" s="31"/>
      <c r="N29" s="31"/>
    </row>
    <row r="30" spans="1:14" ht="15">
      <c r="A30" s="103"/>
      <c r="B30" s="66" t="s">
        <v>2</v>
      </c>
      <c r="C30" s="51">
        <f>SUM(C27:C29)</f>
        <v>7.66</v>
      </c>
      <c r="D30" s="93">
        <f>SUM(D27:D29)</f>
        <v>0.07355324074074074</v>
      </c>
      <c r="E30" s="52"/>
      <c r="F30" s="62">
        <f>SUM(D30/C30)</f>
        <v>0.00960225074944396</v>
      </c>
      <c r="G30" s="54">
        <f>SUM(G27:G29)</f>
        <v>1303</v>
      </c>
      <c r="H30" s="54">
        <f>SUM(H27:H29)</f>
        <v>1234</v>
      </c>
      <c r="I30" s="55">
        <f>SUM(I27:I29)/3</f>
        <v>134.66666666666666</v>
      </c>
      <c r="J30" s="31"/>
      <c r="K30" s="32"/>
      <c r="L30" s="31"/>
      <c r="M30" s="31"/>
      <c r="N30" s="31"/>
    </row>
    <row r="31" spans="1:14" ht="15">
      <c r="A31" s="104"/>
      <c r="B31" s="67" t="s">
        <v>6</v>
      </c>
      <c r="C31" s="34">
        <f>SUM(C23+C30)</f>
        <v>38.59</v>
      </c>
      <c r="D31" s="64"/>
      <c r="E31" s="40">
        <f>SUM(E29)</f>
        <v>0.3094675925925926</v>
      </c>
      <c r="F31" s="41">
        <f>SUM(E31/C31)</f>
        <v>0.008019372702580787</v>
      </c>
      <c r="G31" s="42">
        <f>SUM(G23+G30)</f>
        <v>3015</v>
      </c>
      <c r="H31" s="42">
        <f>SUM(H23+H30)</f>
        <v>2927</v>
      </c>
      <c r="I31" s="43"/>
      <c r="J31" s="31"/>
      <c r="K31" s="32"/>
      <c r="L31" s="31"/>
      <c r="M31" s="31"/>
      <c r="N31" s="31"/>
    </row>
    <row r="32" spans="1:14" ht="16.5" thickBot="1">
      <c r="A32" s="105"/>
      <c r="B32" s="68" t="s">
        <v>3</v>
      </c>
      <c r="C32" s="44"/>
      <c r="D32" s="45">
        <v>0.0018402777777777777</v>
      </c>
      <c r="E32" s="46">
        <f>SUM(E31+D32)</f>
        <v>0.3113078703703704</v>
      </c>
      <c r="F32" s="58"/>
      <c r="G32" s="47"/>
      <c r="H32" s="47"/>
      <c r="I32" s="48"/>
      <c r="J32" s="31"/>
      <c r="K32" s="32"/>
      <c r="L32" s="31"/>
      <c r="M32" s="31"/>
      <c r="N32" s="31"/>
    </row>
    <row r="33" spans="1:14" s="86" customFormat="1" ht="16.5" thickBot="1">
      <c r="A33" s="78"/>
      <c r="B33" s="79"/>
      <c r="C33" s="80"/>
      <c r="D33" s="88"/>
      <c r="E33" s="82"/>
      <c r="F33" s="89"/>
      <c r="G33" s="81"/>
      <c r="H33" s="81"/>
      <c r="I33" s="83"/>
      <c r="J33" s="84"/>
      <c r="K33" s="85"/>
      <c r="L33" s="84"/>
      <c r="M33" s="84"/>
      <c r="N33" s="84"/>
    </row>
    <row r="34" spans="1:13" ht="16.5" thickBot="1">
      <c r="A34" s="106" t="s">
        <v>20</v>
      </c>
      <c r="B34" s="107"/>
      <c r="C34" s="35" t="s">
        <v>0</v>
      </c>
      <c r="D34" s="36" t="s">
        <v>1</v>
      </c>
      <c r="E34" s="59" t="s">
        <v>4</v>
      </c>
      <c r="F34" s="36" t="s">
        <v>5</v>
      </c>
      <c r="G34" s="36" t="s">
        <v>10</v>
      </c>
      <c r="H34" s="36" t="s">
        <v>11</v>
      </c>
      <c r="I34" s="37" t="s">
        <v>12</v>
      </c>
      <c r="K34" s="3"/>
      <c r="L34" s="3"/>
      <c r="M34" s="3"/>
    </row>
    <row r="35" spans="1:13" ht="15">
      <c r="A35" s="16" t="s">
        <v>8</v>
      </c>
      <c r="B35" s="20" t="s">
        <v>30</v>
      </c>
      <c r="C35" s="13">
        <v>4.53</v>
      </c>
      <c r="D35" s="11">
        <v>0.05402777777777778</v>
      </c>
      <c r="E35" s="11">
        <f>SUM(E32+D35)</f>
        <v>0.3653356481481482</v>
      </c>
      <c r="F35" s="15">
        <f>SUM(D35/C35)</f>
        <v>0.011926661761098847</v>
      </c>
      <c r="G35" s="22">
        <v>1555</v>
      </c>
      <c r="H35" s="22">
        <v>305</v>
      </c>
      <c r="I35" s="23">
        <v>132</v>
      </c>
      <c r="K35" s="3"/>
      <c r="L35" s="3"/>
      <c r="M35" s="3"/>
    </row>
    <row r="36" spans="1:13" ht="15">
      <c r="A36" s="24" t="s">
        <v>30</v>
      </c>
      <c r="B36" s="26" t="s">
        <v>32</v>
      </c>
      <c r="C36" s="28">
        <v>4.06</v>
      </c>
      <c r="D36" s="6">
        <v>0.030752314814814816</v>
      </c>
      <c r="E36" s="7">
        <f>SUM(E35+D36)</f>
        <v>0.396087962962963</v>
      </c>
      <c r="F36" s="18">
        <f>SUM(D36/C36)</f>
        <v>0.007574461777047985</v>
      </c>
      <c r="G36" s="21">
        <v>148</v>
      </c>
      <c r="H36" s="21">
        <v>899</v>
      </c>
      <c r="I36" s="33">
        <v>135</v>
      </c>
      <c r="K36" s="3"/>
      <c r="L36" s="3"/>
      <c r="M36" s="3"/>
    </row>
    <row r="37" spans="1:13" ht="16.5" thickBot="1">
      <c r="A37" s="25" t="s">
        <v>32</v>
      </c>
      <c r="B37" s="27" t="s">
        <v>8</v>
      </c>
      <c r="C37" s="9">
        <v>5.22</v>
      </c>
      <c r="D37" s="10">
        <v>0.045439814814814815</v>
      </c>
      <c r="E37" s="10">
        <f>SUM(E36+D37)</f>
        <v>0.4415277777777778</v>
      </c>
      <c r="F37" s="12">
        <f>SUM(D37/C37)</f>
        <v>0.008704945366822762</v>
      </c>
      <c r="G37" s="71">
        <v>315</v>
      </c>
      <c r="H37" s="71">
        <v>843</v>
      </c>
      <c r="I37" s="72">
        <v>126</v>
      </c>
      <c r="K37" s="3"/>
      <c r="L37" s="3"/>
      <c r="M37" s="3"/>
    </row>
    <row r="38" spans="1:13" ht="15">
      <c r="A38" s="104"/>
      <c r="B38" s="77" t="s">
        <v>2</v>
      </c>
      <c r="C38" s="51">
        <f>SUM(C35:C37)</f>
        <v>13.809999999999999</v>
      </c>
      <c r="D38" s="52">
        <f>SUM(D35:D37)</f>
        <v>0.1302199074074074</v>
      </c>
      <c r="E38" s="52"/>
      <c r="F38" s="62">
        <f>SUM(D38/C38)</f>
        <v>0.00942939228149221</v>
      </c>
      <c r="G38" s="54">
        <f>SUM(G35:G37)</f>
        <v>2018</v>
      </c>
      <c r="H38" s="54">
        <f>SUM(H35:H37)</f>
        <v>2047</v>
      </c>
      <c r="I38" s="55">
        <f>SUM(I35:I37)/3</f>
        <v>131</v>
      </c>
      <c r="K38" s="3"/>
      <c r="L38" s="3"/>
      <c r="M38" s="3"/>
    </row>
    <row r="39" spans="1:9" ht="15">
      <c r="A39" s="104"/>
      <c r="B39" s="67" t="s">
        <v>6</v>
      </c>
      <c r="C39" s="34">
        <f>SUM(C31+C38)</f>
        <v>52.400000000000006</v>
      </c>
      <c r="D39" s="64"/>
      <c r="E39" s="40">
        <f>SUM(E37)</f>
        <v>0.4415277777777778</v>
      </c>
      <c r="F39" s="41">
        <f>SUM(E39/C39)</f>
        <v>0.008426102629346904</v>
      </c>
      <c r="G39" s="42">
        <f>SUM(G31+G38)</f>
        <v>5033</v>
      </c>
      <c r="H39" s="42">
        <f>SUM(H31+H38)</f>
        <v>4974</v>
      </c>
      <c r="I39" s="43"/>
    </row>
    <row r="40" spans="1:9" ht="16.5" thickBot="1">
      <c r="A40" s="105"/>
      <c r="B40" s="68" t="s">
        <v>3</v>
      </c>
      <c r="C40" s="44"/>
      <c r="D40" s="45">
        <v>0.0017939814814814815</v>
      </c>
      <c r="E40" s="46">
        <f>SUM(E39+D40)</f>
        <v>0.44332175925925926</v>
      </c>
      <c r="F40" s="58"/>
      <c r="G40" s="47"/>
      <c r="H40" s="47"/>
      <c r="I40" s="48"/>
    </row>
    <row r="41" spans="1:13" s="86" customFormat="1" ht="16.5" thickBot="1">
      <c r="A41" s="78"/>
      <c r="B41" s="79"/>
      <c r="C41" s="80"/>
      <c r="D41" s="89"/>
      <c r="E41" s="82"/>
      <c r="F41" s="88"/>
      <c r="G41" s="81"/>
      <c r="H41" s="81"/>
      <c r="I41" s="83"/>
      <c r="K41" s="90"/>
      <c r="L41" s="90"/>
      <c r="M41" s="90"/>
    </row>
    <row r="42" spans="1:9" ht="16.5" thickBot="1">
      <c r="A42" s="98" t="s">
        <v>21</v>
      </c>
      <c r="B42" s="99"/>
      <c r="C42" s="35" t="s">
        <v>0</v>
      </c>
      <c r="D42" s="36" t="s">
        <v>1</v>
      </c>
      <c r="E42" s="59" t="s">
        <v>4</v>
      </c>
      <c r="F42" s="36" t="s">
        <v>5</v>
      </c>
      <c r="G42" s="36" t="s">
        <v>10</v>
      </c>
      <c r="H42" s="36" t="s">
        <v>11</v>
      </c>
      <c r="I42" s="37" t="s">
        <v>12</v>
      </c>
    </row>
    <row r="43" spans="1:9" ht="15">
      <c r="A43" s="73" t="s">
        <v>9</v>
      </c>
      <c r="B43" s="74" t="s">
        <v>22</v>
      </c>
      <c r="C43" s="13">
        <v>3.22</v>
      </c>
      <c r="D43" s="5">
        <v>0.03944444444444444</v>
      </c>
      <c r="E43" s="11">
        <f>SUM(E40+D43)</f>
        <v>0.4827662037037037</v>
      </c>
      <c r="F43" s="15">
        <f>SUM(D43/C43)</f>
        <v>0.01224982746721877</v>
      </c>
      <c r="G43" s="22">
        <v>853</v>
      </c>
      <c r="H43" s="22">
        <v>98</v>
      </c>
      <c r="I43" s="23">
        <v>124</v>
      </c>
    </row>
    <row r="44" spans="1:9" ht="16.5" thickBot="1">
      <c r="A44" s="75" t="s">
        <v>22</v>
      </c>
      <c r="B44" s="76" t="s">
        <v>13</v>
      </c>
      <c r="C44" s="9">
        <v>3.53</v>
      </c>
      <c r="D44" s="8">
        <v>0.03547453703703704</v>
      </c>
      <c r="E44" s="10">
        <f>SUM(E43+D44)</f>
        <v>0.5182407407407408</v>
      </c>
      <c r="F44" s="12">
        <f>SUM(D44/C44)</f>
        <v>0.010049443919840521</v>
      </c>
      <c r="G44" s="71">
        <v>531</v>
      </c>
      <c r="H44" s="71">
        <v>463</v>
      </c>
      <c r="I44" s="72">
        <v>121</v>
      </c>
    </row>
    <row r="45" spans="1:9" ht="15">
      <c r="A45" s="69"/>
      <c r="B45" s="61" t="s">
        <v>2</v>
      </c>
      <c r="C45" s="51">
        <f>SUM(C43:C44)</f>
        <v>6.75</v>
      </c>
      <c r="D45" s="52">
        <f>SUM(D43:D44)</f>
        <v>0.07491898148148149</v>
      </c>
      <c r="E45" s="52"/>
      <c r="F45" s="53">
        <f>SUM(D45/C45)</f>
        <v>0.011099108367626887</v>
      </c>
      <c r="G45" s="54">
        <f>SUM(G43:G44)</f>
        <v>1384</v>
      </c>
      <c r="H45" s="54">
        <f>SUM(H43:H44)</f>
        <v>561</v>
      </c>
      <c r="I45" s="55">
        <f>SUM(I43:I44)/2</f>
        <v>122.5</v>
      </c>
    </row>
    <row r="46" spans="1:9" ht="15">
      <c r="A46" s="70"/>
      <c r="B46" s="63" t="s">
        <v>6</v>
      </c>
      <c r="C46" s="34">
        <f>SUM(C39+C45)</f>
        <v>59.150000000000006</v>
      </c>
      <c r="D46" s="64"/>
      <c r="E46" s="40">
        <f>SUM(E44)</f>
        <v>0.5182407407407408</v>
      </c>
      <c r="F46" s="41">
        <f>SUM(E46/C46)</f>
        <v>0.008761466453774146</v>
      </c>
      <c r="G46" s="42">
        <f>SUM(G39+G45)</f>
        <v>6417</v>
      </c>
      <c r="H46" s="42">
        <f>SUM(H39+H45)</f>
        <v>5535</v>
      </c>
      <c r="I46" s="43"/>
    </row>
    <row r="47" spans="1:9" ht="16.5" thickBot="1">
      <c r="A47" s="56"/>
      <c r="B47" s="65" t="s">
        <v>3</v>
      </c>
      <c r="C47" s="44"/>
      <c r="D47" s="45">
        <v>0.0016435185185185183</v>
      </c>
      <c r="E47" s="46">
        <f>SUM(E46+D47)</f>
        <v>0.5198842592592593</v>
      </c>
      <c r="F47" s="58"/>
      <c r="G47" s="47"/>
      <c r="H47" s="47"/>
      <c r="I47" s="48"/>
    </row>
    <row r="48" spans="1:13" s="86" customFormat="1" ht="16.5" thickBot="1">
      <c r="A48" s="78"/>
      <c r="B48" s="79"/>
      <c r="C48" s="80"/>
      <c r="D48" s="88"/>
      <c r="E48" s="82"/>
      <c r="F48" s="89"/>
      <c r="G48" s="81"/>
      <c r="H48" s="81"/>
      <c r="I48" s="83"/>
      <c r="K48" s="90"/>
      <c r="L48" s="90"/>
      <c r="M48" s="90"/>
    </row>
    <row r="49" spans="1:9" ht="16.5" thickBot="1">
      <c r="A49" s="98" t="s">
        <v>23</v>
      </c>
      <c r="B49" s="99"/>
      <c r="C49" s="35" t="s">
        <v>0</v>
      </c>
      <c r="D49" s="36" t="s">
        <v>1</v>
      </c>
      <c r="E49" s="59" t="s">
        <v>4</v>
      </c>
      <c r="F49" s="36" t="s">
        <v>5</v>
      </c>
      <c r="G49" s="36" t="s">
        <v>10</v>
      </c>
      <c r="H49" s="36" t="s">
        <v>11</v>
      </c>
      <c r="I49" s="37" t="s">
        <v>12</v>
      </c>
    </row>
    <row r="50" spans="1:9" ht="15">
      <c r="A50" s="16" t="s">
        <v>8</v>
      </c>
      <c r="B50" s="20" t="s">
        <v>25</v>
      </c>
      <c r="C50" s="13">
        <v>5.11</v>
      </c>
      <c r="D50" s="11">
        <v>0.04453703703703704</v>
      </c>
      <c r="E50" s="11">
        <f>SUM(E47+D50)</f>
        <v>0.5644212962962963</v>
      </c>
      <c r="F50" s="15">
        <f>SUM(D50/C50)</f>
        <v>0.008715662825251866</v>
      </c>
      <c r="G50" s="22">
        <v>295</v>
      </c>
      <c r="H50" s="22">
        <v>197</v>
      </c>
      <c r="I50" s="23">
        <v>122</v>
      </c>
    </row>
    <row r="51" spans="1:9" ht="15">
      <c r="A51" s="24" t="s">
        <v>25</v>
      </c>
      <c r="B51" s="26" t="s">
        <v>26</v>
      </c>
      <c r="C51" s="28">
        <v>2.86</v>
      </c>
      <c r="D51" s="6">
        <v>0.02048611111111111</v>
      </c>
      <c r="E51" s="7">
        <f>SUM(E50+D51)</f>
        <v>0.5849074074074074</v>
      </c>
      <c r="F51" s="18">
        <f>SUM(D51/C51)</f>
        <v>0.007162975912975913</v>
      </c>
      <c r="G51" s="21">
        <v>30</v>
      </c>
      <c r="H51" s="21">
        <v>315</v>
      </c>
      <c r="I51" s="33">
        <v>125</v>
      </c>
    </row>
    <row r="52" spans="1:9" ht="16.5" thickBot="1">
      <c r="A52" s="25" t="s">
        <v>26</v>
      </c>
      <c r="B52" s="27" t="s">
        <v>8</v>
      </c>
      <c r="C52" s="9">
        <v>2.9</v>
      </c>
      <c r="D52" s="8">
        <v>0.019641203703703706</v>
      </c>
      <c r="E52" s="10">
        <f>SUM(E51+D52)</f>
        <v>0.6045486111111111</v>
      </c>
      <c r="F52" s="12">
        <f>SUM(D52/C52)</f>
        <v>0.006772828863346105</v>
      </c>
      <c r="G52" s="71">
        <v>20</v>
      </c>
      <c r="H52" s="71">
        <v>679</v>
      </c>
      <c r="I52" s="72">
        <v>125</v>
      </c>
    </row>
    <row r="53" spans="1:9" ht="15">
      <c r="A53" s="69"/>
      <c r="B53" s="61" t="s">
        <v>2</v>
      </c>
      <c r="C53" s="94">
        <f>SUM(C50:C52)</f>
        <v>10.870000000000001</v>
      </c>
      <c r="D53" s="60">
        <f>SUM(D50:D52)</f>
        <v>0.08466435185185185</v>
      </c>
      <c r="E53" s="95"/>
      <c r="F53" s="96">
        <f>SUM(D53/C53)</f>
        <v>0.007788808818017649</v>
      </c>
      <c r="G53" s="38">
        <f>SUM(G50:G52)</f>
        <v>345</v>
      </c>
      <c r="H53" s="38">
        <f>SUM(H50:H52)</f>
        <v>1191</v>
      </c>
      <c r="I53" s="39">
        <f>SUM(I52)</f>
        <v>125</v>
      </c>
    </row>
    <row r="54" spans="1:9" ht="16.5" thickBot="1">
      <c r="A54" s="97"/>
      <c r="B54" s="65" t="s">
        <v>6</v>
      </c>
      <c r="C54" s="44">
        <f>SUM(C46+C53)</f>
        <v>70.02000000000001</v>
      </c>
      <c r="D54" s="58"/>
      <c r="E54" s="46">
        <f>SUM(E52)</f>
        <v>0.6045486111111111</v>
      </c>
      <c r="F54" s="45">
        <f>SUM(E54/C54)</f>
        <v>0.008633941889618838</v>
      </c>
      <c r="G54" s="47">
        <f>SUM(G46+G53)</f>
        <v>6762</v>
      </c>
      <c r="H54" s="47">
        <f>SUM(H46+H53)</f>
        <v>6726</v>
      </c>
      <c r="I54" s="48">
        <v>130</v>
      </c>
    </row>
    <row r="55" spans="1:13" s="86" customFormat="1" ht="15">
      <c r="A55" s="78"/>
      <c r="B55" s="79"/>
      <c r="C55" s="80"/>
      <c r="D55" s="91"/>
      <c r="E55" s="89"/>
      <c r="F55" s="88"/>
      <c r="G55" s="81"/>
      <c r="H55" s="81"/>
      <c r="I55" s="83"/>
      <c r="K55" s="90"/>
      <c r="L55" s="90"/>
      <c r="M55" s="90"/>
    </row>
    <row r="56" spans="1:13" s="86" customFormat="1" ht="15">
      <c r="A56" s="78"/>
      <c r="B56" s="79"/>
      <c r="C56" s="80"/>
      <c r="D56" s="79"/>
      <c r="E56" s="92"/>
      <c r="F56" s="79"/>
      <c r="G56" s="81"/>
      <c r="H56" s="81"/>
      <c r="I56" s="83"/>
      <c r="K56" s="90"/>
      <c r="L56" s="90"/>
      <c r="M56" s="90"/>
    </row>
  </sheetData>
  <mergeCells count="13">
    <mergeCell ref="A42:B42"/>
    <mergeCell ref="A49:B49"/>
    <mergeCell ref="C1:I1"/>
    <mergeCell ref="A18:B18"/>
    <mergeCell ref="A22:A24"/>
    <mergeCell ref="A34:B34"/>
    <mergeCell ref="A14:A16"/>
    <mergeCell ref="A30:A32"/>
    <mergeCell ref="A2:B2"/>
    <mergeCell ref="A3:B3"/>
    <mergeCell ref="A10:B10"/>
    <mergeCell ref="A26:B26"/>
    <mergeCell ref="A38:A40"/>
  </mergeCells>
  <printOptions/>
  <pageMargins left="0.71" right="0.71" top="0.31" bottom="0.2" header="0.52" footer="0.31"/>
  <pageSetup horizontalDpi="200" verticalDpi="20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JKynaston</cp:lastModifiedBy>
  <cp:lastPrinted>2016-07-04T11:25:08Z</cp:lastPrinted>
  <dcterms:created xsi:type="dcterms:W3CDTF">2009-03-04T11:25:37Z</dcterms:created>
  <dcterms:modified xsi:type="dcterms:W3CDTF">2016-07-07T09:55:34Z</dcterms:modified>
  <cp:category/>
  <cp:version/>
  <cp:contentType/>
  <cp:contentStatus/>
</cp:coreProperties>
</file>