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/>
  <bookViews>
    <workbookView xWindow="7340" yWindow="640" windowWidth="19600" windowHeight="16300" activeTab="0"/>
  </bookViews>
  <sheets>
    <sheet name="Plan" sheetId="2" r:id="rId1"/>
    <sheet name="Sheet1" sheetId="3" r:id="rId2"/>
  </sheets>
  <definedNames/>
  <calcPr calcId="15000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<sst xmlns="http://schemas.openxmlformats.org/spreadsheetml/2006/main" count="108" uniqueCount="46">
  <si>
    <t>distance</t>
  </si>
  <si>
    <t>time</t>
  </si>
  <si>
    <t>Leg Total</t>
  </si>
  <si>
    <t>Rest</t>
  </si>
  <si>
    <t>total</t>
  </si>
  <si>
    <t>pace</t>
  </si>
  <si>
    <t>Total</t>
  </si>
  <si>
    <t>Hardmoors 55</t>
  </si>
  <si>
    <t>start</t>
  </si>
  <si>
    <t>sign post</t>
  </si>
  <si>
    <t>clay bank</t>
  </si>
  <si>
    <t xml:space="preserve">check point </t>
  </si>
  <si>
    <t>finish</t>
  </si>
  <si>
    <t>gate</t>
  </si>
  <si>
    <t>cold kirkby</t>
  </si>
  <si>
    <t>bridge</t>
  </si>
  <si>
    <t xml:space="preserve">Duration </t>
  </si>
  <si>
    <t xml:space="preserve">Distance </t>
  </si>
  <si>
    <t xml:space="preserve">Ascent </t>
  </si>
  <si>
    <t xml:space="preserve">Descent </t>
  </si>
  <si>
    <t>HR</t>
  </si>
  <si>
    <t>Saturday 16th March 2019</t>
  </si>
  <si>
    <t>Guisborough to Roseberry T</t>
  </si>
  <si>
    <t>Roseberry T to CP4 Kildale</t>
  </si>
  <si>
    <t xml:space="preserve">Top </t>
  </si>
  <si>
    <t>Cook M</t>
  </si>
  <si>
    <t>Kildale</t>
  </si>
  <si>
    <t>CP4 Kildale to CP5 Clay Bank</t>
  </si>
  <si>
    <t>Bloworth Crossing</t>
  </si>
  <si>
    <t>CP5 Clay Bank to CP6 Scugdale</t>
  </si>
  <si>
    <t>Lord's Café</t>
  </si>
  <si>
    <t>Clay Bank</t>
  </si>
  <si>
    <t>Scugdale</t>
  </si>
  <si>
    <t>CP6 Scugdale to CP7 Osmotherley</t>
  </si>
  <si>
    <t>TV Tower</t>
  </si>
  <si>
    <t>Osmotherley</t>
  </si>
  <si>
    <t>CP7 Osmotherley to CP8 Sneck Yale</t>
  </si>
  <si>
    <t>junction</t>
  </si>
  <si>
    <t>Sneck Yale</t>
  </si>
  <si>
    <t>CP8 Sneck Yale to CP9 White Horse</t>
  </si>
  <si>
    <t>White Horse</t>
  </si>
  <si>
    <t>CP9 White Horse to Finish</t>
  </si>
  <si>
    <t>Actual</t>
  </si>
  <si>
    <t>CP1 Roseberry Topping</t>
  </si>
  <si>
    <t>CP2 Roseberry Lane</t>
  </si>
  <si>
    <t>CP3 Roseberry Topping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</si>
</sst>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:ss"/>
    <numFmt numFmtId="165" formatCode="h:mm:ss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46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4">
    <xf numFmtId="0" fontId="0" fillId="0" borderId="0" xfId="0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/>
    </xf>
    <xf numFmtId="0" fontId="5" fillId="0" borderId="0" xfId="0" applyFont="1"/>
    <xf numFmtId="0" fontId="4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/>
    <xf numFmtId="2" fontId="5" fillId="0" borderId="3" xfId="0" applyNumberFormat="1" applyFont="1" applyBorder="1" applyAlignment="1">
      <alignment horizontal="center"/>
    </xf>
    <xf numFmtId="45" fontId="5" fillId="0" borderId="5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left" vertical="center"/>
    </xf>
    <xf numFmtId="2" fontId="5" fillId="0" borderId="6" xfId="0" applyNumberFormat="1" applyFont="1" applyBorder="1" applyAlignment="1">
      <alignment horizontal="center"/>
    </xf>
    <xf numFmtId="45" fontId="5" fillId="0" borderId="7" xfId="0" applyNumberFormat="1" applyFont="1" applyFill="1" applyBorder="1" applyAlignment="1">
      <alignment horizontal="center"/>
    </xf>
    <xf numFmtId="165" fontId="5" fillId="0" borderId="7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left" vertical="center"/>
    </xf>
    <xf numFmtId="2" fontId="5" fillId="0" borderId="9" xfId="0" applyNumberFormat="1" applyFont="1" applyBorder="1" applyAlignment="1">
      <alignment horizontal="center"/>
    </xf>
    <xf numFmtId="45" fontId="5" fillId="0" borderId="10" xfId="0" applyNumberFormat="1" applyFont="1" applyFill="1" applyBorder="1" applyAlignment="1">
      <alignment horizontal="center"/>
    </xf>
    <xf numFmtId="0" fontId="5" fillId="2" borderId="11" xfId="0" applyFont="1" applyFill="1" applyBorder="1"/>
    <xf numFmtId="2" fontId="5" fillId="2" borderId="12" xfId="0" applyNumberFormat="1" applyFont="1" applyFill="1" applyBorder="1" applyAlignment="1">
      <alignment horizontal="center"/>
    </xf>
    <xf numFmtId="165" fontId="5" fillId="2" borderId="13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165" fontId="5" fillId="2" borderId="5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left" vertical="center"/>
    </xf>
    <xf numFmtId="0" fontId="5" fillId="0" borderId="15" xfId="0" applyFont="1" applyFill="1" applyBorder="1"/>
    <xf numFmtId="2" fontId="5" fillId="0" borderId="9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16" xfId="0" applyFont="1" applyBorder="1"/>
    <xf numFmtId="165" fontId="5" fillId="0" borderId="5" xfId="0" applyNumberFormat="1" applyFont="1" applyFill="1" applyBorder="1" applyAlignment="1">
      <alignment horizontal="center"/>
    </xf>
    <xf numFmtId="0" fontId="5" fillId="0" borderId="17" xfId="0" applyFont="1" applyBorder="1"/>
    <xf numFmtId="0" fontId="5" fillId="0" borderId="18" xfId="0" applyFont="1" applyBorder="1"/>
    <xf numFmtId="0" fontId="5" fillId="2" borderId="19" xfId="0" applyFont="1" applyFill="1" applyBorder="1"/>
    <xf numFmtId="0" fontId="5" fillId="2" borderId="20" xfId="0" applyFont="1" applyFill="1" applyBorder="1"/>
    <xf numFmtId="2" fontId="5" fillId="2" borderId="6" xfId="0" applyNumberFormat="1" applyFont="1" applyFill="1" applyBorder="1" applyAlignment="1">
      <alignment horizontal="center"/>
    </xf>
    <xf numFmtId="21" fontId="5" fillId="2" borderId="7" xfId="0" applyNumberFormat="1" applyFont="1" applyFill="1" applyBorder="1" applyAlignment="1">
      <alignment horizontal="center"/>
    </xf>
    <xf numFmtId="165" fontId="5" fillId="2" borderId="7" xfId="0" applyNumberFormat="1" applyFont="1" applyFill="1" applyBorder="1" applyAlignment="1">
      <alignment horizontal="center"/>
    </xf>
    <xf numFmtId="0" fontId="5" fillId="0" borderId="21" xfId="0" applyFont="1" applyFill="1" applyBorder="1"/>
    <xf numFmtId="164" fontId="5" fillId="0" borderId="1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45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21" fontId="5" fillId="0" borderId="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22" xfId="0" applyFont="1" applyBorder="1"/>
    <xf numFmtId="2" fontId="5" fillId="0" borderId="3" xfId="0" applyNumberFormat="1" applyFont="1" applyFill="1" applyBorder="1" applyAlignment="1">
      <alignment horizontal="center"/>
    </xf>
    <xf numFmtId="0" fontId="5" fillId="0" borderId="23" xfId="0" applyFont="1" applyBorder="1"/>
    <xf numFmtId="0" fontId="5" fillId="2" borderId="24" xfId="0" applyFont="1" applyFill="1" applyBorder="1"/>
    <xf numFmtId="0" fontId="5" fillId="2" borderId="25" xfId="0" applyFont="1" applyFill="1" applyBorder="1"/>
    <xf numFmtId="0" fontId="5" fillId="0" borderId="26" xfId="0" applyFont="1" applyFill="1" applyBorder="1"/>
    <xf numFmtId="164" fontId="5" fillId="0" borderId="0" xfId="0" applyNumberFormat="1" applyFont="1" applyFill="1" applyBorder="1" applyAlignment="1">
      <alignment horizontal="center"/>
    </xf>
    <xf numFmtId="0" fontId="5" fillId="0" borderId="27" xfId="0" applyFont="1" applyBorder="1"/>
    <xf numFmtId="21" fontId="5" fillId="2" borderId="28" xfId="0" applyNumberFormat="1" applyFont="1" applyFill="1" applyBorder="1" applyAlignment="1">
      <alignment vertical="center"/>
    </xf>
    <xf numFmtId="21" fontId="5" fillId="2" borderId="29" xfId="0" applyNumberFormat="1" applyFont="1" applyFill="1" applyBorder="1" applyAlignment="1">
      <alignment vertical="center"/>
    </xf>
    <xf numFmtId="0" fontId="5" fillId="0" borderId="0" xfId="0" applyFont="1" applyFill="1" applyBorder="1"/>
    <xf numFmtId="0" fontId="5" fillId="2" borderId="21" xfId="0" applyFont="1" applyFill="1" applyBorder="1"/>
    <xf numFmtId="0" fontId="5" fillId="0" borderId="0" xfId="0" applyFont="1" applyAlignment="1">
      <alignment horizontal="left" vertical="center"/>
    </xf>
    <xf numFmtId="0" fontId="5" fillId="2" borderId="30" xfId="0" applyFont="1" applyFill="1" applyBorder="1" applyAlignment="1">
      <alignment horizontal="center"/>
    </xf>
    <xf numFmtId="165" fontId="5" fillId="2" borderId="30" xfId="0" applyNumberFormat="1" applyFont="1" applyFill="1" applyBorder="1" applyAlignment="1">
      <alignment horizontal="center"/>
    </xf>
    <xf numFmtId="21" fontId="5" fillId="0" borderId="0" xfId="0" applyNumberFormat="1" applyFont="1" applyFill="1" applyBorder="1" applyAlignment="1">
      <alignment horizontal="center" vertical="center"/>
    </xf>
    <xf numFmtId="2" fontId="5" fillId="2" borderId="31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0" fontId="5" fillId="2" borderId="32" xfId="0" applyFont="1" applyFill="1" applyBorder="1"/>
    <xf numFmtId="0" fontId="5" fillId="0" borderId="3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9" xfId="0" applyFont="1" applyBorder="1" applyAlignment="1">
      <alignment horizontal="left" vertical="center"/>
    </xf>
    <xf numFmtId="0" fontId="5" fillId="0" borderId="33" xfId="0" applyFont="1" applyBorder="1"/>
    <xf numFmtId="164" fontId="5" fillId="0" borderId="7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165" fontId="5" fillId="0" borderId="0" xfId="0" applyNumberFormat="1" applyFont="1" applyBorder="1"/>
    <xf numFmtId="21" fontId="5" fillId="0" borderId="10" xfId="0" applyNumberFormat="1" applyFont="1" applyFill="1" applyBorder="1" applyAlignment="1">
      <alignment horizontal="center"/>
    </xf>
    <xf numFmtId="2" fontId="5" fillId="2" borderId="9" xfId="0" applyNumberFormat="1" applyFont="1" applyFill="1" applyBorder="1" applyAlignment="1">
      <alignment horizontal="center"/>
    </xf>
    <xf numFmtId="21" fontId="5" fillId="2" borderId="10" xfId="0" applyNumberFormat="1" applyFont="1" applyFill="1" applyBorder="1" applyAlignment="1">
      <alignment horizontal="center"/>
    </xf>
    <xf numFmtId="165" fontId="5" fillId="2" borderId="10" xfId="0" applyNumberFormat="1" applyFont="1" applyFill="1" applyBorder="1" applyAlignment="1">
      <alignment horizontal="center"/>
    </xf>
    <xf numFmtId="164" fontId="5" fillId="2" borderId="10" xfId="0" applyNumberFormat="1" applyFont="1" applyFill="1" applyBorder="1" applyAlignment="1">
      <alignment horizontal="center"/>
    </xf>
    <xf numFmtId="45" fontId="5" fillId="2" borderId="13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/>
    </xf>
    <xf numFmtId="21" fontId="5" fillId="2" borderId="28" xfId="0" applyNumberFormat="1" applyFont="1" applyFill="1" applyBorder="1" applyAlignment="1">
      <alignment horizontal="left" vertical="center"/>
    </xf>
    <xf numFmtId="46" fontId="5" fillId="2" borderId="13" xfId="0" applyNumberFormat="1" applyFont="1" applyFill="1" applyBorder="1" applyAlignment="1">
      <alignment horizontal="center"/>
    </xf>
    <xf numFmtId="46" fontId="5" fillId="0" borderId="5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/>
    <xf numFmtId="2" fontId="5" fillId="2" borderId="36" xfId="0" applyNumberFormat="1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165" fontId="5" fillId="2" borderId="37" xfId="0" applyNumberFormat="1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0" fontId="5" fillId="0" borderId="39" xfId="0" applyFont="1" applyBorder="1"/>
    <xf numFmtId="21" fontId="5" fillId="2" borderId="5" xfId="0" applyNumberFormat="1" applyFont="1" applyFill="1" applyBorder="1" applyAlignment="1">
      <alignment horizontal="center"/>
    </xf>
    <xf numFmtId="45" fontId="5" fillId="2" borderId="16" xfId="0" applyNumberFormat="1" applyFont="1" applyFill="1" applyBorder="1" applyAlignment="1">
      <alignment horizontal="center"/>
    </xf>
    <xf numFmtId="164" fontId="5" fillId="2" borderId="17" xfId="0" applyNumberFormat="1" applyFont="1" applyFill="1" applyBorder="1" applyAlignment="1">
      <alignment horizontal="center"/>
    </xf>
    <xf numFmtId="21" fontId="5" fillId="0" borderId="33" xfId="0" applyNumberFormat="1" applyFont="1" applyFill="1" applyBorder="1" applyAlignment="1">
      <alignment horizontal="center"/>
    </xf>
    <xf numFmtId="164" fontId="5" fillId="2" borderId="27" xfId="0" applyNumberFormat="1" applyFont="1" applyFill="1" applyBorder="1" applyAlignment="1">
      <alignment horizontal="center"/>
    </xf>
    <xf numFmtId="0" fontId="5" fillId="0" borderId="40" xfId="0" applyFont="1" applyBorder="1" applyAlignment="1">
      <alignment horizontal="left" vertical="center"/>
    </xf>
    <xf numFmtId="2" fontId="5" fillId="0" borderId="8" xfId="0" applyNumberFormat="1" applyFont="1" applyBorder="1" applyAlignment="1">
      <alignment horizontal="center"/>
    </xf>
    <xf numFmtId="164" fontId="5" fillId="0" borderId="40" xfId="0" applyNumberFormat="1" applyFont="1" applyFill="1" applyBorder="1" applyAlignment="1">
      <alignment horizontal="center"/>
    </xf>
    <xf numFmtId="165" fontId="5" fillId="0" borderId="40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164" fontId="5" fillId="2" borderId="16" xfId="0" applyNumberFormat="1" applyFont="1" applyFill="1" applyBorder="1" applyAlignment="1">
      <alignment horizontal="center"/>
    </xf>
    <xf numFmtId="45" fontId="5" fillId="2" borderId="27" xfId="0" applyNumberFormat="1" applyFont="1" applyFill="1" applyBorder="1" applyAlignment="1">
      <alignment horizontal="center"/>
    </xf>
    <xf numFmtId="46" fontId="5" fillId="2" borderId="5" xfId="0" applyNumberFormat="1" applyFont="1" applyFill="1" applyBorder="1" applyAlignment="1">
      <alignment horizontal="center"/>
    </xf>
    <xf numFmtId="45" fontId="5" fillId="0" borderId="4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21" fontId="5" fillId="2" borderId="41" xfId="0" applyNumberFormat="1" applyFont="1" applyFill="1" applyBorder="1" applyAlignment="1">
      <alignment horizontal="center" vertical="center"/>
    </xf>
    <xf numFmtId="21" fontId="5" fillId="2" borderId="42" xfId="0" applyNumberFormat="1" applyFont="1" applyFill="1" applyBorder="1" applyAlignment="1">
      <alignment horizontal="center" vertical="center"/>
    </xf>
    <xf numFmtId="21" fontId="5" fillId="2" borderId="43" xfId="0" applyNumberFormat="1" applyFont="1" applyFill="1" applyBorder="1" applyAlignment="1">
      <alignment horizontal="center" vertical="center"/>
    </xf>
    <xf numFmtId="21" fontId="5" fillId="2" borderId="28" xfId="0" applyNumberFormat="1" applyFont="1" applyFill="1" applyBorder="1" applyAlignment="1">
      <alignment horizontal="left" vertical="center"/>
    </xf>
    <xf numFmtId="21" fontId="5" fillId="2" borderId="14" xfId="0" applyNumberFormat="1" applyFont="1" applyFill="1" applyBorder="1" applyAlignment="1">
      <alignment horizontal="left" vertical="center"/>
    </xf>
    <xf numFmtId="0" fontId="5" fillId="2" borderId="41" xfId="0" applyFont="1" applyFill="1" applyBorder="1" applyAlignment="1">
      <alignment horizontal="left"/>
    </xf>
    <xf numFmtId="0" fontId="5" fillId="2" borderId="44" xfId="0" applyFont="1" applyFill="1" applyBorder="1" applyAlignment="1">
      <alignment horizontal="left"/>
    </xf>
    <xf numFmtId="21" fontId="5" fillId="2" borderId="29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left"/>
    </xf>
    <xf numFmtId="0" fontId="5" fillId="2" borderId="38" xfId="0" applyFont="1" applyFill="1" applyBorder="1" applyAlignment="1">
      <alignment horizontal="left"/>
    </xf>
    <xf numFmtId="21" fontId="5" fillId="2" borderId="28" xfId="0" applyNumberFormat="1" applyFont="1" applyFill="1" applyBorder="1" applyAlignment="1">
      <alignment horizontal="center" vertical="center"/>
    </xf>
    <xf numFmtId="21" fontId="5" fillId="2" borderId="29" xfId="0" applyNumberFormat="1" applyFont="1" applyFill="1" applyBorder="1" applyAlignment="1">
      <alignment horizontal="center" vertical="center"/>
    </xf>
    <xf numFmtId="21" fontId="5" fillId="2" borderId="14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zoomScale="150" zoomScaleNormal="150" zoomScalePageLayoutView="150" workbookViewId="0" topLeftCell="A1">
      <pane ySplit="2" topLeftCell="A3" activePane="bottomLeft" state="frozen"/>
      <selection pane="bottomLeft" activeCell="B9" sqref="B9"/>
    </sheetView>
  </sheetViews>
  <sheetFormatPr defaultColWidth="11.57421875" defaultRowHeight="15"/>
  <cols>
    <col min="1" max="1" width="17.8515625" style="59" customWidth="1"/>
    <col min="2" max="2" width="21.28125" style="4" customWidth="1"/>
    <col min="3" max="6" width="11.421875" style="4" customWidth="1"/>
    <col min="7" max="16384" width="11.421875" style="4" customWidth="1"/>
  </cols>
  <sheetData>
    <row r="1" spans="1:6" ht="17" thickBot="1">
      <c r="A1" s="2" t="s">
        <v>7</v>
      </c>
      <c r="B1" s="3"/>
      <c r="C1" s="123" t="s">
        <v>42</v>
      </c>
      <c r="D1" s="124"/>
      <c r="E1" s="124"/>
      <c r="F1" s="124"/>
    </row>
    <row r="2" spans="1:6" ht="17" thickBot="1">
      <c r="A2" s="130" t="s">
        <v>21</v>
      </c>
      <c r="B2" s="131"/>
      <c r="C2" s="5"/>
      <c r="D2" s="5"/>
      <c r="E2" s="5"/>
      <c r="F2" s="5"/>
    </row>
    <row r="3" spans="1:6" ht="17" thickBot="1">
      <c r="A3" s="125" t="s">
        <v>22</v>
      </c>
      <c r="B3" s="126"/>
      <c r="C3" s="63" t="s">
        <v>0</v>
      </c>
      <c r="D3" s="60" t="s">
        <v>1</v>
      </c>
      <c r="E3" s="60" t="s">
        <v>4</v>
      </c>
      <c r="F3" s="60" t="s">
        <v>5</v>
      </c>
    </row>
    <row r="4" spans="1:6" ht="15">
      <c r="A4" s="112" t="s">
        <v>8</v>
      </c>
      <c r="B4" s="47" t="s">
        <v>43</v>
      </c>
      <c r="C4" s="8">
        <v>4.81</v>
      </c>
      <c r="D4" s="32">
        <v>0.04972222222222222</v>
      </c>
      <c r="E4" s="32">
        <f>SUM(D4)</f>
        <v>0.04972222222222222</v>
      </c>
      <c r="F4" s="92">
        <f>SUM(D4/C4)</f>
        <v>0.010337260337260339</v>
      </c>
    </row>
    <row r="5" spans="1:6" ht="15">
      <c r="A5" s="47" t="s">
        <v>43</v>
      </c>
      <c r="B5" s="96" t="s">
        <v>44</v>
      </c>
      <c r="C5" s="11">
        <v>0.4</v>
      </c>
      <c r="D5" s="70">
        <v>0.006516203703703704</v>
      </c>
      <c r="E5" s="13">
        <f>SUM(E4+D5)</f>
        <v>0.05623842592592593</v>
      </c>
      <c r="F5" s="94">
        <f>SUM(D5/C5)</f>
        <v>0.016290509259259258</v>
      </c>
    </row>
    <row r="6" spans="1:6" ht="17" thickBot="1">
      <c r="A6" s="102" t="s">
        <v>44</v>
      </c>
      <c r="B6" s="49" t="s">
        <v>45</v>
      </c>
      <c r="C6" s="103">
        <v>0.4</v>
      </c>
      <c r="D6" s="104">
        <v>0.007627314814814815</v>
      </c>
      <c r="E6" s="105">
        <f>SUM(E5+D6)</f>
        <v>0.06386574074074074</v>
      </c>
      <c r="F6" s="106">
        <f>SUM(D6/C6)</f>
        <v>0.019068287037037036</v>
      </c>
    </row>
    <row r="7" spans="1:6" ht="15">
      <c r="A7" s="83"/>
      <c r="B7" s="17" t="s">
        <v>2</v>
      </c>
      <c r="C7" s="20">
        <f>SUM(C4:C6)</f>
        <v>5.61</v>
      </c>
      <c r="D7" s="21">
        <f>SUM(D4:D6)</f>
        <v>0.06386574074074074</v>
      </c>
      <c r="E7" s="21"/>
      <c r="F7" s="107">
        <f>SUM(D7/C7)</f>
        <v>0.01138426751171849</v>
      </c>
    </row>
    <row r="8" spans="1:6" ht="17" thickBot="1">
      <c r="A8" s="22"/>
      <c r="B8" s="23" t="s">
        <v>3</v>
      </c>
      <c r="C8" s="24"/>
      <c r="D8" s="41">
        <v>0</v>
      </c>
      <c r="E8" s="25">
        <f>SUM(E6+D8)</f>
        <v>0.06386574074074074</v>
      </c>
      <c r="F8" s="100"/>
    </row>
    <row r="9" spans="1:6" ht="17" thickBot="1">
      <c r="A9" s="26"/>
      <c r="B9" s="27"/>
      <c r="C9" s="28"/>
      <c r="D9" s="29"/>
      <c r="E9" s="30"/>
      <c r="F9" s="29"/>
    </row>
    <row r="10" spans="1:6" ht="17" thickBot="1">
      <c r="A10" s="132" t="s">
        <v>23</v>
      </c>
      <c r="B10" s="133"/>
      <c r="C10" s="63" t="s">
        <v>0</v>
      </c>
      <c r="D10" s="60" t="s">
        <v>1</v>
      </c>
      <c r="E10" s="61" t="s">
        <v>4</v>
      </c>
      <c r="F10" s="60" t="s">
        <v>5</v>
      </c>
    </row>
    <row r="11" spans="1:6" ht="15">
      <c r="A11" s="6" t="s">
        <v>24</v>
      </c>
      <c r="B11" s="31" t="s">
        <v>25</v>
      </c>
      <c r="C11" s="8">
        <v>2.43</v>
      </c>
      <c r="D11" s="9">
        <v>0.02144675925925926</v>
      </c>
      <c r="E11" s="85">
        <f>SUM(E8+D11)</f>
        <v>0.0853125</v>
      </c>
      <c r="F11" s="92">
        <f>SUM(D11/C11)</f>
        <v>0.008825826855662246</v>
      </c>
    </row>
    <row r="12" spans="1:6" ht="17" thickBot="1">
      <c r="A12" s="10" t="s">
        <v>25</v>
      </c>
      <c r="B12" s="33" t="s">
        <v>26</v>
      </c>
      <c r="C12" s="15">
        <v>2.06</v>
      </c>
      <c r="D12" s="16">
        <v>0.013854166666666666</v>
      </c>
      <c r="E12" s="25">
        <f>SUM(E11+D12)</f>
        <v>0.09916666666666667</v>
      </c>
      <c r="F12" s="95">
        <f>SUM(D12/C12)</f>
        <v>0.006725323624595468</v>
      </c>
    </row>
    <row r="13" spans="1:6" ht="15">
      <c r="A13" s="115"/>
      <c r="B13" s="35" t="s">
        <v>2</v>
      </c>
      <c r="C13" s="18">
        <f>SUM(C11:C12)</f>
        <v>4.49</v>
      </c>
      <c r="D13" s="78">
        <f>SUM(D11:D12)</f>
        <v>0.03530092592592592</v>
      </c>
      <c r="E13" s="19"/>
      <c r="F13" s="108">
        <f>SUM(D13/C13)</f>
        <v>0.007862121587065906</v>
      </c>
    </row>
    <row r="14" spans="1:6" ht="15">
      <c r="A14" s="116"/>
      <c r="B14" s="36" t="s">
        <v>6</v>
      </c>
      <c r="C14" s="37">
        <f>SUM(C7+C13)</f>
        <v>10.100000000000001</v>
      </c>
      <c r="D14" s="38"/>
      <c r="E14" s="39">
        <f>SUM(E12)</f>
        <v>0.09916666666666667</v>
      </c>
      <c r="F14" s="99">
        <f>SUM(E14/C14)</f>
        <v>0.009818481848184818</v>
      </c>
    </row>
    <row r="15" spans="1:6" ht="17" thickBot="1">
      <c r="A15" s="117"/>
      <c r="B15" s="40" t="s">
        <v>3</v>
      </c>
      <c r="C15" s="24"/>
      <c r="D15" s="41">
        <v>0.0029745370370370373</v>
      </c>
      <c r="E15" s="25">
        <f>SUM(E14+D15)</f>
        <v>0.1021412037037037</v>
      </c>
      <c r="F15" s="100"/>
    </row>
    <row r="16" spans="1:6" ht="17" thickBot="1">
      <c r="A16" s="62"/>
      <c r="B16" s="57"/>
      <c r="C16" s="42"/>
      <c r="D16" s="53"/>
      <c r="E16" s="44"/>
      <c r="F16" s="45"/>
    </row>
    <row r="17" spans="1:6" ht="17" thickBot="1">
      <c r="A17" s="125" t="s">
        <v>27</v>
      </c>
      <c r="B17" s="126"/>
      <c r="C17" s="88" t="s">
        <v>0</v>
      </c>
      <c r="D17" s="89" t="s">
        <v>1</v>
      </c>
      <c r="E17" s="90" t="s">
        <v>4</v>
      </c>
      <c r="F17" s="91" t="s">
        <v>5</v>
      </c>
    </row>
    <row r="18" spans="1:6" ht="15">
      <c r="A18" s="46" t="s">
        <v>26</v>
      </c>
      <c r="B18" s="47" t="s">
        <v>13</v>
      </c>
      <c r="C18" s="48">
        <v>3.52</v>
      </c>
      <c r="D18" s="9">
        <v>0.03149305555555556</v>
      </c>
      <c r="E18" s="32">
        <f>SUM(E15+D18)</f>
        <v>0.13363425925925926</v>
      </c>
      <c r="F18" s="92">
        <f>SUM(D18/C18)</f>
        <v>0.008946890782828284</v>
      </c>
    </row>
    <row r="19" spans="1:6" ht="15">
      <c r="A19" s="86" t="s">
        <v>13</v>
      </c>
      <c r="B19" s="87" t="s">
        <v>28</v>
      </c>
      <c r="C19" s="93">
        <v>2.41</v>
      </c>
      <c r="D19" s="12">
        <v>0.017060185185185185</v>
      </c>
      <c r="E19" s="13">
        <f>SUM(E18+D19)</f>
        <v>0.15069444444444444</v>
      </c>
      <c r="F19" s="94">
        <f>SUM(D19/C19)</f>
        <v>0.007078915014599662</v>
      </c>
    </row>
    <row r="20" spans="1:6" ht="17" thickBot="1">
      <c r="A20" s="14" t="s">
        <v>28</v>
      </c>
      <c r="B20" s="49" t="s">
        <v>10</v>
      </c>
      <c r="C20" s="24">
        <v>3.31</v>
      </c>
      <c r="D20" s="41">
        <v>0.026493055555555558</v>
      </c>
      <c r="E20" s="25">
        <f>SUM(E19+D20)</f>
        <v>0.1771875</v>
      </c>
      <c r="F20" s="95">
        <f>SUM(D20/C20)</f>
        <v>0.008003944276602887</v>
      </c>
    </row>
    <row r="21" spans="1:6" ht="15">
      <c r="A21" s="127"/>
      <c r="B21" s="50" t="s">
        <v>2</v>
      </c>
      <c r="C21" s="20">
        <f>SUM(C18:C20)</f>
        <v>9.24</v>
      </c>
      <c r="D21" s="109">
        <f>SUM(D18:D20)</f>
        <v>0.0750462962962963</v>
      </c>
      <c r="E21" s="21"/>
      <c r="F21" s="98">
        <f>SUM(D21/C21)</f>
        <v>0.008121893538560207</v>
      </c>
    </row>
    <row r="22" spans="1:6" ht="15">
      <c r="A22" s="128"/>
      <c r="B22" s="51" t="s">
        <v>6</v>
      </c>
      <c r="C22" s="37">
        <f>SUM(C14+C21)</f>
        <v>19.340000000000003</v>
      </c>
      <c r="D22" s="38"/>
      <c r="E22" s="39">
        <f>SUM(E20)</f>
        <v>0.1771875</v>
      </c>
      <c r="F22" s="99">
        <f>SUM(E22/C22)</f>
        <v>0.009161711478800412</v>
      </c>
    </row>
    <row r="23" spans="1:6" ht="17" thickBot="1">
      <c r="A23" s="129"/>
      <c r="B23" s="52" t="s">
        <v>3</v>
      </c>
      <c r="C23" s="24"/>
      <c r="D23" s="41">
        <v>0</v>
      </c>
      <c r="E23" s="25">
        <f>SUM(E22+D23)</f>
        <v>0.1771875</v>
      </c>
      <c r="F23" s="100"/>
    </row>
    <row r="24" spans="1:6" ht="17" thickBot="1">
      <c r="A24" s="62"/>
      <c r="B24" s="57"/>
      <c r="C24" s="42"/>
      <c r="D24" s="53"/>
      <c r="E24" s="44"/>
      <c r="F24" s="45"/>
    </row>
    <row r="25" spans="1:6" ht="17" thickBot="1">
      <c r="A25" s="113" t="s">
        <v>29</v>
      </c>
      <c r="B25" s="114"/>
      <c r="C25" s="63" t="s">
        <v>0</v>
      </c>
      <c r="D25" s="60" t="s">
        <v>1</v>
      </c>
      <c r="E25" s="61" t="s">
        <v>4</v>
      </c>
      <c r="F25" s="60" t="s">
        <v>5</v>
      </c>
    </row>
    <row r="26" spans="1:6" ht="15">
      <c r="A26" s="6" t="s">
        <v>31</v>
      </c>
      <c r="B26" s="31" t="s">
        <v>30</v>
      </c>
      <c r="C26" s="8">
        <v>3.43</v>
      </c>
      <c r="D26" s="32">
        <v>0.04206018518518518</v>
      </c>
      <c r="E26" s="32">
        <f>SUM(E23+D26)</f>
        <v>0.21924768518518517</v>
      </c>
      <c r="F26" s="92">
        <f>SUM(D26/C26)</f>
        <v>0.012262444660403842</v>
      </c>
    </row>
    <row r="27" spans="1:6" ht="17" thickBot="1">
      <c r="A27" s="14" t="s">
        <v>30</v>
      </c>
      <c r="B27" s="34" t="s">
        <v>32</v>
      </c>
      <c r="C27" s="15">
        <v>2.92</v>
      </c>
      <c r="D27" s="16">
        <v>0.027951388888888887</v>
      </c>
      <c r="E27" s="25">
        <f>SUM(E26+D27)</f>
        <v>0.24719907407407404</v>
      </c>
      <c r="F27" s="95">
        <f>SUM(D27/C27)</f>
        <v>0.009572393455098934</v>
      </c>
    </row>
    <row r="28" spans="1:6" ht="15">
      <c r="A28" s="55"/>
      <c r="B28" s="35" t="s">
        <v>2</v>
      </c>
      <c r="C28" s="18">
        <f>SUM(C26:C27)</f>
        <v>6.35</v>
      </c>
      <c r="D28" s="84">
        <f>SUM(D26:D27)</f>
        <v>0.07001157407407407</v>
      </c>
      <c r="E28" s="19"/>
      <c r="F28" s="101">
        <f>SUM(D28/C28)</f>
        <v>0.011025444736074658</v>
      </c>
    </row>
    <row r="29" spans="1:6" ht="15">
      <c r="A29" s="56"/>
      <c r="B29" s="36" t="s">
        <v>6</v>
      </c>
      <c r="C29" s="37">
        <f>SUM(C22+C28)</f>
        <v>25.690000000000005</v>
      </c>
      <c r="D29" s="38"/>
      <c r="E29" s="39">
        <f>SUM(E27)</f>
        <v>0.24719907407407404</v>
      </c>
      <c r="F29" s="99">
        <f>SUM(E29/C29)</f>
        <v>0.009622385133284313</v>
      </c>
    </row>
    <row r="30" spans="1:6" ht="17" thickBot="1">
      <c r="A30" s="22"/>
      <c r="B30" s="40" t="s">
        <v>3</v>
      </c>
      <c r="C30" s="24"/>
      <c r="D30" s="41">
        <v>0</v>
      </c>
      <c r="E30" s="25">
        <f>SUM(E27+D30)</f>
        <v>0.24719907407407404</v>
      </c>
      <c r="F30" s="100"/>
    </row>
    <row r="31" spans="1:6" ht="17" thickBot="1">
      <c r="A31" s="26"/>
      <c r="B31" s="27"/>
      <c r="C31" s="42"/>
      <c r="D31" s="45"/>
      <c r="E31" s="44"/>
      <c r="F31" s="53"/>
    </row>
    <row r="32" spans="1:6" ht="17" thickBot="1">
      <c r="A32" s="120" t="s">
        <v>33</v>
      </c>
      <c r="B32" s="121"/>
      <c r="C32" s="63" t="s">
        <v>0</v>
      </c>
      <c r="D32" s="60" t="s">
        <v>1</v>
      </c>
      <c r="E32" s="61" t="s">
        <v>4</v>
      </c>
      <c r="F32" s="60" t="s">
        <v>5</v>
      </c>
    </row>
    <row r="33" spans="1:6" ht="15">
      <c r="A33" s="6" t="s">
        <v>32</v>
      </c>
      <c r="B33" s="31" t="s">
        <v>34</v>
      </c>
      <c r="C33" s="8">
        <v>2.93</v>
      </c>
      <c r="D33" s="9">
        <v>0.03140046296296296</v>
      </c>
      <c r="E33" s="32">
        <f>SUM(E30+D33)</f>
        <v>0.278599537037037</v>
      </c>
      <c r="F33" s="92">
        <f>SUM(D33/C33)</f>
        <v>0.010716881557325243</v>
      </c>
    </row>
    <row r="34" spans="1:6" ht="17" thickBot="1">
      <c r="A34" s="68" t="s">
        <v>34</v>
      </c>
      <c r="B34" s="69" t="s">
        <v>35</v>
      </c>
      <c r="C34" s="15">
        <v>1.99</v>
      </c>
      <c r="D34" s="16">
        <v>0.015787037037037037</v>
      </c>
      <c r="E34" s="25">
        <f>SUM(E33+D34)</f>
        <v>0.29438657407407404</v>
      </c>
      <c r="F34" s="95">
        <f>SUM(D34/C34)</f>
        <v>0.007933184440722128</v>
      </c>
    </row>
    <row r="35" spans="1:6" ht="15">
      <c r="A35" s="56"/>
      <c r="B35" s="65" t="s">
        <v>2</v>
      </c>
      <c r="C35" s="20">
        <f>SUM(C33:C34)</f>
        <v>4.92</v>
      </c>
      <c r="D35" s="21">
        <f>SUM(D33:D34)</f>
        <v>0.0471875</v>
      </c>
      <c r="E35" s="97"/>
      <c r="F35" s="98">
        <f>SUM(D35/C35)</f>
        <v>0.009590955284552847</v>
      </c>
    </row>
    <row r="36" spans="1:6" ht="15">
      <c r="A36" s="56"/>
      <c r="B36" s="36" t="s">
        <v>6</v>
      </c>
      <c r="C36" s="37">
        <f>SUM(C29+C35)</f>
        <v>30.610000000000007</v>
      </c>
      <c r="D36" s="38"/>
      <c r="E36" s="39">
        <f>SUM(E34)</f>
        <v>0.29438657407407404</v>
      </c>
      <c r="F36" s="99">
        <f>SUM(E36/C36)</f>
        <v>0.009617333357532636</v>
      </c>
    </row>
    <row r="37" spans="1:6" ht="17" thickBot="1">
      <c r="A37" s="22"/>
      <c r="B37" s="40" t="s">
        <v>3</v>
      </c>
      <c r="C37" s="24"/>
      <c r="D37" s="41">
        <v>0.008055555555555555</v>
      </c>
      <c r="E37" s="25">
        <f>SUM(E36+D37)</f>
        <v>0.3024421296296296</v>
      </c>
      <c r="F37" s="100"/>
    </row>
    <row r="38" spans="1:6" ht="17" thickBot="1">
      <c r="A38" s="26"/>
      <c r="B38" s="27"/>
      <c r="C38" s="28"/>
      <c r="D38" s="43"/>
      <c r="E38" s="45"/>
      <c r="F38" s="53"/>
    </row>
    <row r="39" spans="1:6" ht="17" thickBot="1">
      <c r="A39" s="120" t="s">
        <v>36</v>
      </c>
      <c r="B39" s="121"/>
      <c r="C39" s="63" t="s">
        <v>0</v>
      </c>
      <c r="D39" s="60" t="s">
        <v>1</v>
      </c>
      <c r="E39" s="60" t="s">
        <v>4</v>
      </c>
      <c r="F39" s="60" t="s">
        <v>5</v>
      </c>
    </row>
    <row r="40" spans="1:6" ht="15">
      <c r="A40" s="6" t="s">
        <v>35</v>
      </c>
      <c r="B40" s="7" t="s">
        <v>37</v>
      </c>
      <c r="C40" s="8">
        <v>4.04</v>
      </c>
      <c r="D40" s="32">
        <v>0.04439814814814815</v>
      </c>
      <c r="E40" s="32">
        <f>SUM(E37+D40)</f>
        <v>0.3468402777777777</v>
      </c>
      <c r="F40" s="92">
        <f>SUM(D40/C40)</f>
        <v>0.010989640630729741</v>
      </c>
    </row>
    <row r="41" spans="1:6" ht="17" thickBot="1">
      <c r="A41" s="14" t="s">
        <v>37</v>
      </c>
      <c r="B41" s="49" t="s">
        <v>38</v>
      </c>
      <c r="C41" s="103">
        <v>4.02</v>
      </c>
      <c r="D41" s="110">
        <v>0.034861111111111114</v>
      </c>
      <c r="E41" s="105">
        <f>SUM(E40+D41)</f>
        <v>0.3817013888888888</v>
      </c>
      <c r="F41" s="106">
        <f>SUM(D41/C41)</f>
        <v>0.008671918186843562</v>
      </c>
    </row>
    <row r="42" spans="1:6" ht="15">
      <c r="A42" s="118"/>
      <c r="B42" s="35" t="s">
        <v>2</v>
      </c>
      <c r="C42" s="20">
        <f>SUM(C40:C41)</f>
        <v>8.059999999999999</v>
      </c>
      <c r="D42" s="109">
        <f>SUM(D40:D41)</f>
        <v>0.07925925925925927</v>
      </c>
      <c r="E42" s="97"/>
      <c r="F42" s="98">
        <f>SUM(D42/C42)</f>
        <v>0.00983365499494532</v>
      </c>
    </row>
    <row r="43" spans="1:6" ht="15">
      <c r="A43" s="122"/>
      <c r="B43" s="36" t="s">
        <v>6</v>
      </c>
      <c r="C43" s="37">
        <f>SUM(C36+C42)</f>
        <v>38.67</v>
      </c>
      <c r="D43" s="38"/>
      <c r="E43" s="39">
        <f>SUM(E41)</f>
        <v>0.3817013888888888</v>
      </c>
      <c r="F43" s="99">
        <f>SUM(E43/C43)</f>
        <v>0.009870736718099012</v>
      </c>
    </row>
    <row r="44" spans="1:6" ht="17" thickBot="1">
      <c r="A44" s="119"/>
      <c r="B44" s="40" t="s">
        <v>3</v>
      </c>
      <c r="C44" s="24"/>
      <c r="D44" s="41">
        <v>0</v>
      </c>
      <c r="E44" s="25">
        <f>SUM(E43+D44)</f>
        <v>0.3817013888888888</v>
      </c>
      <c r="F44" s="100"/>
    </row>
    <row r="45" spans="1:6" ht="17" thickBot="1">
      <c r="A45" s="111"/>
      <c r="B45" s="57"/>
      <c r="C45" s="27"/>
      <c r="D45" s="27"/>
      <c r="E45" s="72"/>
      <c r="F45" s="27"/>
    </row>
    <row r="46" spans="1:6" ht="17" thickBot="1">
      <c r="A46" s="113" t="s">
        <v>39</v>
      </c>
      <c r="B46" s="114"/>
      <c r="C46" s="63" t="s">
        <v>0</v>
      </c>
      <c r="D46" s="60" t="s">
        <v>1</v>
      </c>
      <c r="E46" s="61" t="s">
        <v>4</v>
      </c>
      <c r="F46" s="60" t="s">
        <v>5</v>
      </c>
    </row>
    <row r="47" spans="1:6" ht="15">
      <c r="A47" s="66" t="s">
        <v>38</v>
      </c>
      <c r="B47" s="67" t="s">
        <v>9</v>
      </c>
      <c r="C47" s="48">
        <v>1.51</v>
      </c>
      <c r="D47" s="9">
        <v>0.016944444444444443</v>
      </c>
      <c r="E47" s="32">
        <f>SUM(E44+D47)</f>
        <v>0.39864583333333325</v>
      </c>
      <c r="F47" s="64">
        <f>SUM(D47/C47)</f>
        <v>0.0112214863870493</v>
      </c>
    </row>
    <row r="48" spans="1:6" ht="17" thickBot="1">
      <c r="A48" s="68" t="s">
        <v>9</v>
      </c>
      <c r="B48" s="69" t="s">
        <v>40</v>
      </c>
      <c r="C48" s="15">
        <v>3.48</v>
      </c>
      <c r="D48" s="16">
        <v>0.03480324074074074</v>
      </c>
      <c r="E48" s="25">
        <f>SUM(E47+D48)</f>
        <v>0.433449074074074</v>
      </c>
      <c r="F48" s="41">
        <f>SUM(D48/C48)</f>
        <v>0.010000931247339293</v>
      </c>
    </row>
    <row r="49" spans="1:6" ht="15">
      <c r="A49" s="122"/>
      <c r="B49" s="65" t="s">
        <v>2</v>
      </c>
      <c r="C49" s="18">
        <f>SUM(C47:C48)</f>
        <v>4.99</v>
      </c>
      <c r="D49" s="19">
        <f>SUM(D47:D48)</f>
        <v>0.05174768518518518</v>
      </c>
      <c r="E49" s="19"/>
      <c r="F49" s="78">
        <f>SUM(D49/C49)</f>
        <v>0.010370277592221479</v>
      </c>
    </row>
    <row r="50" spans="1:6" ht="15">
      <c r="A50" s="122"/>
      <c r="B50" s="36" t="s">
        <v>6</v>
      </c>
      <c r="C50" s="37">
        <f>SUM(C43+C49)</f>
        <v>43.660000000000004</v>
      </c>
      <c r="D50" s="38"/>
      <c r="E50" s="39">
        <f>SUM(E48)</f>
        <v>0.433449074074074</v>
      </c>
      <c r="F50" s="71">
        <f>SUM(E50/C50)</f>
        <v>0.009927830372745625</v>
      </c>
    </row>
    <row r="51" spans="1:6" ht="17" thickBot="1">
      <c r="A51" s="119"/>
      <c r="B51" s="40" t="s">
        <v>3</v>
      </c>
      <c r="C51" s="24"/>
      <c r="D51" s="41">
        <v>0</v>
      </c>
      <c r="E51" s="25">
        <f>SUM(E50+D51)</f>
        <v>0.433449074074074</v>
      </c>
      <c r="F51" s="73"/>
    </row>
    <row r="52" spans="3:6" ht="17" thickBot="1">
      <c r="C52" s="27"/>
      <c r="D52" s="27"/>
      <c r="E52" s="72"/>
      <c r="F52" s="27"/>
    </row>
    <row r="53" spans="1:6" ht="17" thickBot="1">
      <c r="A53" s="113" t="s">
        <v>41</v>
      </c>
      <c r="B53" s="114"/>
      <c r="C53" s="63" t="s">
        <v>0</v>
      </c>
      <c r="D53" s="60" t="s">
        <v>1</v>
      </c>
      <c r="E53" s="61" t="s">
        <v>4</v>
      </c>
      <c r="F53" s="60" t="s">
        <v>5</v>
      </c>
    </row>
    <row r="54" spans="1:6" ht="15">
      <c r="A54" s="46" t="s">
        <v>11</v>
      </c>
      <c r="B54" s="54" t="s">
        <v>14</v>
      </c>
      <c r="C54" s="8">
        <v>3.02</v>
      </c>
      <c r="D54" s="9">
        <v>0.03487268518518519</v>
      </c>
      <c r="E54" s="32">
        <f>SUM(E51+D54)</f>
        <v>0.46832175925925923</v>
      </c>
      <c r="F54" s="64">
        <f>SUM(D54/C54)</f>
        <v>0.011547246750061321</v>
      </c>
    </row>
    <row r="55" spans="1:6" ht="15">
      <c r="A55" s="10" t="s">
        <v>14</v>
      </c>
      <c r="B55" s="33" t="s">
        <v>15</v>
      </c>
      <c r="C55" s="11">
        <v>3</v>
      </c>
      <c r="D55" s="12">
        <v>0.030810185185185187</v>
      </c>
      <c r="E55" s="13">
        <f>SUM(E54+D55)</f>
        <v>0.4991319444444444</v>
      </c>
      <c r="F55" s="70">
        <f>SUM(D55/C55)</f>
        <v>0.010270061728395062</v>
      </c>
    </row>
    <row r="56" spans="1:6" ht="17" thickBot="1">
      <c r="A56" s="14" t="s">
        <v>15</v>
      </c>
      <c r="B56" s="34" t="s">
        <v>12</v>
      </c>
      <c r="C56" s="15">
        <v>3.08</v>
      </c>
      <c r="D56" s="16">
        <v>0.03512731481481481</v>
      </c>
      <c r="E56" s="25">
        <f>SUM(E55+D56)</f>
        <v>0.5342592592592592</v>
      </c>
      <c r="F56" s="41">
        <f>SUM(D56/C56)</f>
        <v>0.011404972342472341</v>
      </c>
    </row>
    <row r="57" spans="1:6" ht="15">
      <c r="A57" s="118"/>
      <c r="B57" s="35" t="s">
        <v>2</v>
      </c>
      <c r="C57" s="18">
        <f>SUM(C54:C56)</f>
        <v>9.1</v>
      </c>
      <c r="D57" s="19">
        <f>SUM(D54:D56)</f>
        <v>0.1008101851851852</v>
      </c>
      <c r="E57" s="19"/>
      <c r="F57" s="78">
        <f>SUM(D57/C57)</f>
        <v>0.01107804232804233</v>
      </c>
    </row>
    <row r="58" spans="1:6" ht="17" thickBot="1">
      <c r="A58" s="119"/>
      <c r="B58" s="58" t="s">
        <v>6</v>
      </c>
      <c r="C58" s="74">
        <f>SUM(C50+C57)</f>
        <v>52.760000000000005</v>
      </c>
      <c r="D58" s="75"/>
      <c r="E58" s="76">
        <f>SUM(E56)</f>
        <v>0.5342592592592592</v>
      </c>
      <c r="F58" s="77">
        <f>SUM(E58/C58)</f>
        <v>0.010126217954117877</v>
      </c>
    </row>
  </sheetData>
  <mergeCells count="15">
    <mergeCell ref="C1:F1"/>
    <mergeCell ref="A17:B17"/>
    <mergeCell ref="A21:A23"/>
    <mergeCell ref="A25:B25"/>
    <mergeCell ref="A42:A44"/>
    <mergeCell ref="A2:B2"/>
    <mergeCell ref="A3:B3"/>
    <mergeCell ref="A10:B10"/>
    <mergeCell ref="A46:B46"/>
    <mergeCell ref="A13:A15"/>
    <mergeCell ref="A53:B53"/>
    <mergeCell ref="A57:A58"/>
    <mergeCell ref="A32:B32"/>
    <mergeCell ref="A39:B39"/>
    <mergeCell ref="A49:A51"/>
  </mergeCells>
  <printOptions/>
  <pageMargins left="0.71" right="0.71" top="0.31" bottom="0.2" header="0.52" footer="0.31"/>
  <pageSetup horizontalDpi="200" verticalDpi="200" orientation="portrait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 topLeftCell="A1">
      <selection activeCell="B26" sqref="B26"/>
    </sheetView>
  </sheetViews>
  <sheetFormatPr defaultColWidth="8.8515625" defaultRowHeight="15"/>
  <cols>
    <col min="1" max="1" width="12.8515625" style="0" customWidth="1"/>
    <col min="2" max="2" width="10.421875" style="1" customWidth="1"/>
    <col min="3" max="3" width="7.8515625" style="1" customWidth="1"/>
  </cols>
  <sheetData>
    <row r="1" spans="1:5" ht="19">
      <c r="A1" s="79" t="s">
        <v>17</v>
      </c>
      <c r="B1" s="79" t="s">
        <v>16</v>
      </c>
      <c r="C1" s="79" t="s">
        <v>20</v>
      </c>
      <c r="D1" s="79" t="s">
        <v>18</v>
      </c>
      <c r="E1" s="79" t="s">
        <v>19</v>
      </c>
    </row>
    <row r="2" spans="1:5" ht="19">
      <c r="A2" s="80">
        <v>1.21</v>
      </c>
      <c r="B2" s="81">
        <v>0.007967592592592592</v>
      </c>
      <c r="C2" s="80">
        <v>123</v>
      </c>
      <c r="D2" s="80">
        <v>89</v>
      </c>
      <c r="E2" s="80">
        <v>0</v>
      </c>
    </row>
    <row r="3" spans="1:5" ht="19">
      <c r="A3" s="80">
        <v>3.07</v>
      </c>
      <c r="B3" s="81">
        <v>0.021129629629629627</v>
      </c>
      <c r="C3" s="80">
        <v>136</v>
      </c>
      <c r="D3" s="80">
        <v>791</v>
      </c>
      <c r="E3" s="80">
        <v>187</v>
      </c>
    </row>
    <row r="4" spans="1:5" ht="19">
      <c r="A4" s="80">
        <v>2.36</v>
      </c>
      <c r="B4" s="81">
        <v>0.01727314814814815</v>
      </c>
      <c r="C4" s="80">
        <v>137</v>
      </c>
      <c r="D4" s="80">
        <v>568</v>
      </c>
      <c r="E4" s="80">
        <v>482</v>
      </c>
    </row>
    <row r="5" spans="1:5" ht="19">
      <c r="A5" s="80">
        <v>2.4</v>
      </c>
      <c r="B5" s="81">
        <v>0.018444444444444444</v>
      </c>
      <c r="C5" s="80">
        <v>138</v>
      </c>
      <c r="D5" s="80">
        <v>636</v>
      </c>
      <c r="E5" s="80">
        <v>636</v>
      </c>
    </row>
    <row r="6" spans="1:5" ht="19">
      <c r="A6" s="80">
        <v>1.04</v>
      </c>
      <c r="B6" s="81">
        <v>0.005953703703703704</v>
      </c>
      <c r="C6" s="80">
        <v>138</v>
      </c>
      <c r="D6" s="80">
        <v>0</v>
      </c>
      <c r="E6" s="80">
        <v>243</v>
      </c>
    </row>
    <row r="7" spans="1:5" ht="19">
      <c r="A7" s="80">
        <v>1.11</v>
      </c>
      <c r="B7" s="81">
        <v>0.007418981481481481</v>
      </c>
      <c r="C7" s="80">
        <v>135</v>
      </c>
      <c r="D7" s="80">
        <v>89</v>
      </c>
      <c r="E7" s="80">
        <v>341</v>
      </c>
    </row>
    <row r="8" spans="1:5" ht="19">
      <c r="A8" s="80">
        <v>3.39</v>
      </c>
      <c r="B8" s="81">
        <v>0.024784722222222222</v>
      </c>
      <c r="C8" s="80">
        <v>134</v>
      </c>
      <c r="D8" s="80">
        <v>794</v>
      </c>
      <c r="E8" s="80">
        <v>79</v>
      </c>
    </row>
    <row r="9" spans="1:5" ht="19">
      <c r="A9" s="80">
        <v>2.42</v>
      </c>
      <c r="B9" s="81">
        <v>0.014694444444444446</v>
      </c>
      <c r="C9" s="80">
        <v>139</v>
      </c>
      <c r="D9" s="80">
        <v>164</v>
      </c>
      <c r="E9" s="80">
        <v>105</v>
      </c>
    </row>
    <row r="10" spans="1:5" ht="19">
      <c r="A10" s="80">
        <v>3.27</v>
      </c>
      <c r="B10" s="81">
        <v>0.022083333333333333</v>
      </c>
      <c r="C10" s="80">
        <v>138</v>
      </c>
      <c r="D10" s="80">
        <v>217</v>
      </c>
      <c r="E10" s="80">
        <v>692</v>
      </c>
    </row>
    <row r="11" spans="1:5" ht="19">
      <c r="A11" s="80">
        <v>0.01</v>
      </c>
      <c r="B11" s="81">
        <v>0.002096064814814815</v>
      </c>
      <c r="C11" s="80">
        <v>114</v>
      </c>
      <c r="D11" s="80">
        <v>0</v>
      </c>
      <c r="E11" s="80">
        <v>13</v>
      </c>
    </row>
    <row r="12" spans="1:5" ht="19">
      <c r="A12" s="80">
        <v>1.89</v>
      </c>
      <c r="B12" s="81">
        <v>0.02053587962962963</v>
      </c>
      <c r="C12" s="80">
        <v>137</v>
      </c>
      <c r="D12" s="80">
        <v>892</v>
      </c>
      <c r="E12" s="80">
        <v>741</v>
      </c>
    </row>
    <row r="13" spans="1:5" ht="19">
      <c r="A13" s="80">
        <v>1.48</v>
      </c>
      <c r="B13" s="81">
        <v>0.01328472222222222</v>
      </c>
      <c r="C13" s="80">
        <v>138</v>
      </c>
      <c r="D13" s="80">
        <v>486</v>
      </c>
      <c r="E13" s="80">
        <v>545</v>
      </c>
    </row>
    <row r="14" spans="1:5" ht="19">
      <c r="A14" s="80">
        <v>2.63</v>
      </c>
      <c r="B14" s="81">
        <v>0.021025462962962965</v>
      </c>
      <c r="C14" s="80">
        <v>137</v>
      </c>
      <c r="D14" s="80">
        <v>463</v>
      </c>
      <c r="E14" s="80">
        <v>823</v>
      </c>
    </row>
    <row r="15" spans="1:5" ht="19">
      <c r="A15" s="80">
        <v>3.24</v>
      </c>
      <c r="B15" s="81">
        <v>0.025968750000000002</v>
      </c>
      <c r="C15" s="80">
        <v>138</v>
      </c>
      <c r="D15" s="80">
        <v>722</v>
      </c>
      <c r="E15" s="80">
        <v>335</v>
      </c>
    </row>
    <row r="16" spans="1:5" ht="19">
      <c r="A16" s="80">
        <v>1.78</v>
      </c>
      <c r="B16" s="81">
        <v>0.011920138888888888</v>
      </c>
      <c r="C16" s="80">
        <v>135</v>
      </c>
      <c r="D16" s="80">
        <v>69</v>
      </c>
      <c r="E16" s="80">
        <v>538</v>
      </c>
    </row>
    <row r="17" spans="1:5" ht="19">
      <c r="A17" s="80">
        <v>0.01</v>
      </c>
      <c r="B17" s="81">
        <v>0.0025810185185185185</v>
      </c>
      <c r="C17" s="80">
        <v>112</v>
      </c>
      <c r="D17" s="80">
        <v>0</v>
      </c>
      <c r="E17" s="80">
        <v>0</v>
      </c>
    </row>
    <row r="18" spans="1:5" ht="19">
      <c r="A18" s="80">
        <v>4.03</v>
      </c>
      <c r="B18" s="81">
        <v>0.03461342592592593</v>
      </c>
      <c r="C18" s="80">
        <v>134</v>
      </c>
      <c r="D18" s="80">
        <v>1060</v>
      </c>
      <c r="E18" s="80">
        <v>315</v>
      </c>
    </row>
    <row r="19" spans="1:5" ht="19">
      <c r="A19" s="80">
        <v>3</v>
      </c>
      <c r="B19" s="81">
        <v>0.019056712962962963</v>
      </c>
      <c r="C19" s="80">
        <v>137</v>
      </c>
      <c r="D19" s="80">
        <v>79</v>
      </c>
      <c r="E19" s="80">
        <v>246</v>
      </c>
    </row>
    <row r="20" spans="1:5" ht="19">
      <c r="A20" s="80">
        <v>4.29</v>
      </c>
      <c r="B20" s="81">
        <v>0.031042824074074077</v>
      </c>
      <c r="C20" s="80">
        <v>133</v>
      </c>
      <c r="D20" s="80">
        <v>308</v>
      </c>
      <c r="E20" s="80">
        <v>404</v>
      </c>
    </row>
    <row r="21" spans="1:5" ht="19">
      <c r="A21" s="80">
        <v>1.68</v>
      </c>
      <c r="B21" s="81">
        <v>0.012657407407407407</v>
      </c>
      <c r="C21" s="80">
        <v>133</v>
      </c>
      <c r="D21" s="80">
        <v>89</v>
      </c>
      <c r="E21" s="80">
        <v>371</v>
      </c>
    </row>
    <row r="22" spans="1:5" ht="19">
      <c r="A22" s="80">
        <v>0.01</v>
      </c>
      <c r="B22" s="81">
        <v>0.0006446759259259259</v>
      </c>
      <c r="C22" s="80">
        <v>113</v>
      </c>
      <c r="D22" s="80">
        <v>0</v>
      </c>
      <c r="E22" s="80">
        <v>0</v>
      </c>
    </row>
    <row r="23" spans="1:5" ht="19">
      <c r="A23" s="80">
        <v>3.01</v>
      </c>
      <c r="B23" s="81">
        <v>0.02376851851851852</v>
      </c>
      <c r="C23" s="80">
        <v>132</v>
      </c>
      <c r="D23" s="80">
        <v>381</v>
      </c>
      <c r="E23" s="80">
        <v>269</v>
      </c>
    </row>
    <row r="24" spans="1:5" ht="19">
      <c r="A24" s="80">
        <v>2.98</v>
      </c>
      <c r="B24" s="81">
        <v>0.019989583333333335</v>
      </c>
      <c r="C24" s="80">
        <v>131</v>
      </c>
      <c r="D24" s="80">
        <v>49</v>
      </c>
      <c r="E24" s="80">
        <v>682</v>
      </c>
    </row>
    <row r="25" spans="1:5" ht="19">
      <c r="A25" s="80">
        <v>2.79</v>
      </c>
      <c r="B25" s="81">
        <v>0.020778935185185185</v>
      </c>
      <c r="C25" s="80">
        <v>134</v>
      </c>
      <c r="D25" s="80">
        <v>318</v>
      </c>
      <c r="E25" s="80">
        <v>400</v>
      </c>
    </row>
    <row r="26" ht="15">
      <c r="B26" s="82">
        <f>SUM(B2:B25)</f>
        <v>0.3997141203703704</v>
      </c>
    </row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Caldwell, S  ( Crookston Castle Primary )</dc:creator>
  <cp:keywords/>
  <dc:description/>
  <cp:lastModifiedBy>Microsoft Office User</cp:lastModifiedBy>
  <cp:lastPrinted>2019-03-17T15:32:11Z</cp:lastPrinted>
  <dcterms:created xsi:type="dcterms:W3CDTF">2009-03-04T11:25:37Z</dcterms:created>
  <dcterms:modified xsi:type="dcterms:W3CDTF">2019-03-18T20:16:21Z</dcterms:modified>
  <cp:category/>
  <cp:version/>
  <cp:contentType/>
  <cp:contentStatus/>
</cp:coreProperties>
</file>