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011"/>
  <workbookPr/>
  <bookViews>
    <workbookView xWindow="1060" yWindow="460" windowWidth="27400" windowHeight="19120" activeTab="0"/>
  </bookViews>
  <sheets>
    <sheet name="Plan" sheetId="2" r:id="rId1"/>
    <sheet name="Sheet1" sheetId="3" r:id="rId2"/>
  </sheets>
  <definedNames/>
  <calcPr calcId="150001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<sst xmlns="http://schemas.openxmlformats.org/spreadsheetml/2006/main" count="115" uniqueCount="40">
  <si>
    <t>distance</t>
  </si>
  <si>
    <t>time</t>
  </si>
  <si>
    <t>Leg Total</t>
  </si>
  <si>
    <t>Rest</t>
  </si>
  <si>
    <t>total</t>
  </si>
  <si>
    <t>pace</t>
  </si>
  <si>
    <t>Total</t>
  </si>
  <si>
    <t>start</t>
  </si>
  <si>
    <t>check point</t>
  </si>
  <si>
    <t xml:space="preserve">check point </t>
  </si>
  <si>
    <t xml:space="preserve">Duration </t>
  </si>
  <si>
    <t xml:space="preserve">Distance </t>
  </si>
  <si>
    <t xml:space="preserve">Ascent </t>
  </si>
  <si>
    <t xml:space="preserve">Descent </t>
  </si>
  <si>
    <t>HR</t>
  </si>
  <si>
    <t>Hardwolds 80</t>
  </si>
  <si>
    <t>Saturday 24 November 2018</t>
  </si>
  <si>
    <t>Hessle to Brantingham</t>
  </si>
  <si>
    <t>Brantingham to Arras Wold</t>
  </si>
  <si>
    <t>Arras Wold to Millington Village</t>
  </si>
  <si>
    <t>Millington Village to Wharram Percy</t>
  </si>
  <si>
    <t xml:space="preserve">Wharram Percy to Wintringham </t>
  </si>
  <si>
    <t>Wintringham to Flixton Wold</t>
  </si>
  <si>
    <t>Flixton Wold to Filey Seacadets</t>
  </si>
  <si>
    <t>filey brigg</t>
  </si>
  <si>
    <t>north ferriby</t>
  </si>
  <si>
    <t>end of wood</t>
  </si>
  <si>
    <t>warrens</t>
  </si>
  <si>
    <t>newbald wold</t>
  </si>
  <si>
    <t>newbold wold</t>
  </si>
  <si>
    <t>towthorpe corner</t>
  </si>
  <si>
    <t>nunbumholme</t>
  </si>
  <si>
    <t>glebe farm</t>
  </si>
  <si>
    <t>thixendale</t>
  </si>
  <si>
    <t>beacon</t>
  </si>
  <si>
    <t>road</t>
  </si>
  <si>
    <t>ganton</t>
  </si>
  <si>
    <t>muston</t>
  </si>
  <si>
    <t>Ascent</t>
  </si>
  <si>
    <t>Descent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</si>
</sst>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:ss"/>
    <numFmt numFmtId="165" formatCode="h:mm:ss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/>
      <right/>
      <top style="thin"/>
      <bottom style="medium"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4">
    <xf numFmtId="0" fontId="0" fillId="0" borderId="0" xfId="0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/>
    </xf>
    <xf numFmtId="0" fontId="5" fillId="0" borderId="0" xfId="0" applyFont="1"/>
    <xf numFmtId="0" fontId="5" fillId="0" borderId="3" xfId="0" applyFont="1" applyBorder="1" applyAlignment="1">
      <alignment horizontal="left" vertical="center"/>
    </xf>
    <xf numFmtId="2" fontId="5" fillId="0" borderId="3" xfId="0" applyNumberFormat="1" applyFont="1" applyBorder="1" applyAlignment="1">
      <alignment horizontal="center"/>
    </xf>
    <xf numFmtId="45" fontId="5" fillId="0" borderId="4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45" fontId="5" fillId="0" borderId="6" xfId="0" applyNumberFormat="1" applyFont="1" applyFill="1" applyBorder="1" applyAlignment="1">
      <alignment horizontal="center"/>
    </xf>
    <xf numFmtId="165" fontId="5" fillId="0" borderId="6" xfId="0" applyNumberFormat="1" applyFont="1" applyFill="1" applyBorder="1" applyAlignment="1">
      <alignment horizontal="center"/>
    </xf>
    <xf numFmtId="0" fontId="5" fillId="0" borderId="7" xfId="0" applyFont="1" applyBorder="1" applyAlignment="1">
      <alignment horizontal="left" vertical="center"/>
    </xf>
    <xf numFmtId="2" fontId="5" fillId="0" borderId="8" xfId="0" applyNumberFormat="1" applyFont="1" applyBorder="1" applyAlignment="1">
      <alignment horizontal="center"/>
    </xf>
    <xf numFmtId="45" fontId="5" fillId="0" borderId="9" xfId="0" applyNumberFormat="1" applyFont="1" applyFill="1" applyBorder="1" applyAlignment="1">
      <alignment horizontal="center"/>
    </xf>
    <xf numFmtId="2" fontId="5" fillId="2" borderId="10" xfId="0" applyNumberFormat="1" applyFont="1" applyFill="1" applyBorder="1" applyAlignment="1">
      <alignment horizontal="center"/>
    </xf>
    <xf numFmtId="165" fontId="5" fillId="2" borderId="11" xfId="0" applyNumberFormat="1" applyFont="1" applyFill="1" applyBorder="1" applyAlignment="1">
      <alignment horizontal="center"/>
    </xf>
    <xf numFmtId="0" fontId="5" fillId="2" borderId="12" xfId="0" applyFont="1" applyFill="1" applyBorder="1" applyAlignment="1">
      <alignment horizontal="left" vertical="center"/>
    </xf>
    <xf numFmtId="0" fontId="5" fillId="0" borderId="13" xfId="0" applyFont="1" applyFill="1" applyBorder="1"/>
    <xf numFmtId="2" fontId="5" fillId="0" borderId="8" xfId="0" applyNumberFormat="1" applyFont="1" applyFill="1" applyBorder="1" applyAlignment="1">
      <alignment horizontal="center"/>
    </xf>
    <xf numFmtId="165" fontId="5" fillId="0" borderId="9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/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5" fillId="0" borderId="4" xfId="0" applyNumberFormat="1" applyFont="1" applyFill="1" applyBorder="1" applyAlignment="1">
      <alignment horizontal="center"/>
    </xf>
    <xf numFmtId="0" fontId="5" fillId="0" borderId="14" xfId="0" applyFont="1" applyBorder="1"/>
    <xf numFmtId="0" fontId="5" fillId="2" borderId="15" xfId="0" applyFont="1" applyFill="1" applyBorder="1"/>
    <xf numFmtId="0" fontId="5" fillId="2" borderId="16" xfId="0" applyFont="1" applyFill="1" applyBorder="1"/>
    <xf numFmtId="2" fontId="5" fillId="2" borderId="5" xfId="0" applyNumberFormat="1" applyFont="1" applyFill="1" applyBorder="1" applyAlignment="1">
      <alignment horizontal="center"/>
    </xf>
    <xf numFmtId="21" fontId="5" fillId="2" borderId="6" xfId="0" applyNumberFormat="1" applyFont="1" applyFill="1" applyBorder="1" applyAlignment="1">
      <alignment horizontal="center"/>
    </xf>
    <xf numFmtId="165" fontId="5" fillId="2" borderId="6" xfId="0" applyNumberFormat="1" applyFont="1" applyFill="1" applyBorder="1" applyAlignment="1">
      <alignment horizontal="center"/>
    </xf>
    <xf numFmtId="0" fontId="5" fillId="0" borderId="17" xfId="0" applyFont="1" applyFill="1" applyBorder="1"/>
    <xf numFmtId="164" fontId="5" fillId="0" borderId="9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45" fontId="5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21" fontId="5" fillId="0" borderId="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5" fillId="0" borderId="18" xfId="0" applyFont="1" applyBorder="1"/>
    <xf numFmtId="0" fontId="5" fillId="0" borderId="19" xfId="0" applyFont="1" applyBorder="1"/>
    <xf numFmtId="0" fontId="5" fillId="2" borderId="20" xfId="0" applyFont="1" applyFill="1" applyBorder="1"/>
    <xf numFmtId="0" fontId="5" fillId="2" borderId="21" xfId="0" applyFont="1" applyFill="1" applyBorder="1"/>
    <xf numFmtId="0" fontId="5" fillId="0" borderId="22" xfId="0" applyFont="1" applyFill="1" applyBorder="1"/>
    <xf numFmtId="164" fontId="5" fillId="0" borderId="0" xfId="0" applyNumberFormat="1" applyFont="1" applyFill="1" applyBorder="1" applyAlignment="1">
      <alignment horizontal="center"/>
    </xf>
    <xf numFmtId="0" fontId="5" fillId="0" borderId="23" xfId="0" applyFont="1" applyBorder="1"/>
    <xf numFmtId="21" fontId="5" fillId="2" borderId="24" xfId="0" applyNumberFormat="1" applyFont="1" applyFill="1" applyBorder="1" applyAlignment="1">
      <alignment vertical="center"/>
    </xf>
    <xf numFmtId="21" fontId="5" fillId="2" borderId="25" xfId="0" applyNumberFormat="1" applyFont="1" applyFill="1" applyBorder="1" applyAlignment="1">
      <alignment vertical="center"/>
    </xf>
    <xf numFmtId="0" fontId="5" fillId="0" borderId="0" xfId="0" applyFont="1" applyFill="1" applyBorder="1"/>
    <xf numFmtId="0" fontId="5" fillId="2" borderId="17" xfId="0" applyFont="1" applyFill="1" applyBorder="1"/>
    <xf numFmtId="0" fontId="5" fillId="0" borderId="0" xfId="0" applyFont="1" applyAlignment="1">
      <alignment horizontal="left" vertical="center"/>
    </xf>
    <xf numFmtId="0" fontId="5" fillId="2" borderId="26" xfId="0" applyFont="1" applyFill="1" applyBorder="1" applyAlignment="1">
      <alignment horizontal="center"/>
    </xf>
    <xf numFmtId="165" fontId="5" fillId="2" borderId="26" xfId="0" applyNumberFormat="1" applyFont="1" applyFill="1" applyBorder="1" applyAlignment="1">
      <alignment horizontal="center"/>
    </xf>
    <xf numFmtId="21" fontId="5" fillId="0" borderId="0" xfId="0" applyNumberFormat="1" applyFont="1" applyFill="1" applyBorder="1" applyAlignment="1">
      <alignment horizontal="center" vertical="center"/>
    </xf>
    <xf numFmtId="2" fontId="5" fillId="2" borderId="27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2" fontId="5" fillId="2" borderId="8" xfId="0" applyNumberFormat="1" applyFont="1" applyFill="1" applyBorder="1" applyAlignment="1">
      <alignment horizontal="center"/>
    </xf>
    <xf numFmtId="21" fontId="5" fillId="2" borderId="9" xfId="0" applyNumberFormat="1" applyFont="1" applyFill="1" applyBorder="1" applyAlignment="1">
      <alignment horizontal="center"/>
    </xf>
    <xf numFmtId="165" fontId="5" fillId="2" borderId="9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/>
    </xf>
    <xf numFmtId="21" fontId="5" fillId="2" borderId="25" xfId="0" applyNumberFormat="1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/>
    </xf>
    <xf numFmtId="0" fontId="5" fillId="2" borderId="29" xfId="0" applyFont="1" applyFill="1" applyBorder="1"/>
    <xf numFmtId="0" fontId="5" fillId="0" borderId="5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/>
    </xf>
    <xf numFmtId="0" fontId="5" fillId="0" borderId="31" xfId="0" applyFont="1" applyFill="1" applyBorder="1"/>
    <xf numFmtId="2" fontId="5" fillId="0" borderId="5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32" xfId="0" applyFont="1" applyBorder="1" applyAlignment="1">
      <alignment horizontal="left" vertical="center"/>
    </xf>
    <xf numFmtId="0" fontId="5" fillId="0" borderId="33" xfId="0" applyFont="1" applyBorder="1"/>
    <xf numFmtId="2" fontId="5" fillId="2" borderId="3" xfId="0" applyNumberFormat="1" applyFont="1" applyFill="1" applyBorder="1" applyAlignment="1">
      <alignment horizontal="center"/>
    </xf>
    <xf numFmtId="165" fontId="5" fillId="2" borderId="4" xfId="0" applyNumberFormat="1" applyFont="1" applyFill="1" applyBorder="1" applyAlignment="1">
      <alignment horizontal="center"/>
    </xf>
    <xf numFmtId="21" fontId="5" fillId="2" borderId="4" xfId="0" applyNumberFormat="1" applyFont="1" applyFill="1" applyBorder="1" applyAlignment="1">
      <alignment horizontal="center"/>
    </xf>
    <xf numFmtId="0" fontId="5" fillId="0" borderId="28" xfId="0" applyFont="1" applyBorder="1"/>
    <xf numFmtId="0" fontId="5" fillId="0" borderId="30" xfId="0" applyFont="1" applyBorder="1"/>
    <xf numFmtId="164" fontId="5" fillId="0" borderId="34" xfId="0" applyNumberFormat="1" applyFont="1" applyFill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164" fontId="5" fillId="0" borderId="35" xfId="0" applyNumberFormat="1" applyFont="1" applyFill="1" applyBorder="1" applyAlignment="1">
      <alignment horizontal="center"/>
    </xf>
    <xf numFmtId="164" fontId="5" fillId="0" borderId="36" xfId="0" applyNumberFormat="1" applyFont="1" applyFill="1" applyBorder="1" applyAlignment="1">
      <alignment horizontal="center"/>
    </xf>
    <xf numFmtId="45" fontId="5" fillId="2" borderId="34" xfId="0" applyNumberFormat="1" applyFont="1" applyFill="1" applyBorder="1" applyAlignment="1">
      <alignment horizontal="center"/>
    </xf>
    <xf numFmtId="21" fontId="5" fillId="2" borderId="12" xfId="0" applyNumberFormat="1" applyFont="1" applyFill="1" applyBorder="1" applyAlignment="1">
      <alignment vertical="center"/>
    </xf>
    <xf numFmtId="164" fontId="5" fillId="2" borderId="36" xfId="0" applyNumberFormat="1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164" fontId="5" fillId="2" borderId="23" xfId="0" applyNumberFormat="1" applyFont="1" applyFill="1" applyBorder="1" applyAlignment="1">
      <alignment horizontal="center"/>
    </xf>
    <xf numFmtId="21" fontId="5" fillId="0" borderId="36" xfId="0" applyNumberFormat="1" applyFont="1" applyFill="1" applyBorder="1" applyAlignment="1">
      <alignment horizontal="center"/>
    </xf>
    <xf numFmtId="45" fontId="5" fillId="2" borderId="23" xfId="0" applyNumberFormat="1" applyFont="1" applyFill="1" applyBorder="1" applyAlignment="1">
      <alignment horizontal="center"/>
    </xf>
    <xf numFmtId="164" fontId="5" fillId="2" borderId="35" xfId="0" applyNumberFormat="1" applyFont="1" applyFill="1" applyBorder="1" applyAlignment="1">
      <alignment horizontal="center"/>
    </xf>
    <xf numFmtId="164" fontId="5" fillId="0" borderId="37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21" fontId="5" fillId="2" borderId="38" xfId="0" applyNumberFormat="1" applyFont="1" applyFill="1" applyBorder="1" applyAlignment="1">
      <alignment horizontal="center" vertical="center"/>
    </xf>
    <xf numFmtId="21" fontId="5" fillId="2" borderId="39" xfId="0" applyNumberFormat="1" applyFont="1" applyFill="1" applyBorder="1" applyAlignment="1">
      <alignment horizontal="center" vertical="center"/>
    </xf>
    <xf numFmtId="21" fontId="5" fillId="2" borderId="40" xfId="0" applyNumberFormat="1" applyFont="1" applyFill="1" applyBorder="1" applyAlignment="1">
      <alignment horizontal="center" vertical="center"/>
    </xf>
    <xf numFmtId="21" fontId="5" fillId="2" borderId="24" xfId="0" applyNumberFormat="1" applyFont="1" applyFill="1" applyBorder="1" applyAlignment="1">
      <alignment horizontal="center" vertical="center"/>
    </xf>
    <xf numFmtId="21" fontId="5" fillId="2" borderId="25" xfId="0" applyNumberFormat="1" applyFont="1" applyFill="1" applyBorder="1" applyAlignment="1">
      <alignment horizontal="center" vertical="center"/>
    </xf>
    <xf numFmtId="21" fontId="5" fillId="2" borderId="12" xfId="0" applyNumberFormat="1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left"/>
    </xf>
    <xf numFmtId="0" fontId="5" fillId="2" borderId="42" xfId="0" applyFont="1" applyFill="1" applyBorder="1" applyAlignment="1">
      <alignment horizontal="left"/>
    </xf>
    <xf numFmtId="0" fontId="5" fillId="2" borderId="27" xfId="0" applyFont="1" applyFill="1" applyBorder="1" applyAlignment="1">
      <alignment horizontal="left"/>
    </xf>
    <xf numFmtId="0" fontId="5" fillId="2" borderId="43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34" xfId="0" applyFont="1" applyFill="1" applyBorder="1" applyAlignment="1">
      <alignment horizontal="left"/>
    </xf>
    <xf numFmtId="0" fontId="5" fillId="0" borderId="0" xfId="0" applyNumberFormat="1" applyFont="1"/>
    <xf numFmtId="0" fontId="5" fillId="2" borderId="37" xfId="0" applyNumberFormat="1" applyFont="1" applyFill="1" applyBorder="1" applyAlignment="1">
      <alignment horizontal="center"/>
    </xf>
    <xf numFmtId="0" fontId="5" fillId="0" borderId="34" xfId="0" applyNumberFormat="1" applyFont="1" applyFill="1" applyBorder="1" applyAlignment="1">
      <alignment horizontal="center"/>
    </xf>
    <xf numFmtId="0" fontId="5" fillId="0" borderId="35" xfId="0" applyNumberFormat="1" applyFont="1" applyFill="1" applyBorder="1" applyAlignment="1">
      <alignment horizontal="center"/>
    </xf>
    <xf numFmtId="0" fontId="5" fillId="0" borderId="36" xfId="0" applyNumberFormat="1" applyFont="1" applyFill="1" applyBorder="1" applyAlignment="1">
      <alignment horizontal="center"/>
    </xf>
    <xf numFmtId="0" fontId="5" fillId="2" borderId="23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2" borderId="35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37" xfId="0" applyNumberFormat="1" applyFont="1" applyFill="1" applyBorder="1" applyAlignment="1">
      <alignment horizontal="center"/>
    </xf>
    <xf numFmtId="0" fontId="5" fillId="2" borderId="34" xfId="0" applyNumberFormat="1" applyFont="1" applyFill="1" applyBorder="1" applyAlignment="1">
      <alignment horizontal="center"/>
    </xf>
    <xf numFmtId="0" fontId="5" fillId="2" borderId="36" xfId="0" applyNumberFormat="1" applyFont="1" applyFill="1" applyBorder="1" applyAlignment="1">
      <alignment horizontal="center"/>
    </xf>
    <xf numFmtId="0" fontId="5" fillId="2" borderId="15" xfId="0" applyNumberFormat="1" applyFont="1" applyFill="1" applyBorder="1" applyAlignment="1">
      <alignment horizontal="center"/>
    </xf>
    <xf numFmtId="0" fontId="5" fillId="2" borderId="17" xfId="0" applyNumberFormat="1" applyFont="1" applyFill="1" applyBorder="1" applyAlignment="1">
      <alignment horizontal="center"/>
    </xf>
    <xf numFmtId="0" fontId="4" fillId="3" borderId="40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zoomScale="150" zoomScaleNormal="150" zoomScalePageLayoutView="150" workbookViewId="0" topLeftCell="A1">
      <pane ySplit="1" topLeftCell="A17" activePane="bottomLeft" state="frozen"/>
      <selection pane="bottomLeft" activeCell="A39" sqref="A39:XFD39"/>
    </sheetView>
  </sheetViews>
  <sheetFormatPr defaultColWidth="11.57421875" defaultRowHeight="15"/>
  <cols>
    <col min="1" max="1" width="17.8515625" style="50" customWidth="1"/>
    <col min="2" max="2" width="18.8515625" style="4" customWidth="1"/>
    <col min="3" max="3" width="11.421875" style="72" customWidth="1"/>
    <col min="4" max="6" width="11.421875" style="4" customWidth="1"/>
    <col min="7" max="8" width="11.421875" style="107" customWidth="1"/>
    <col min="9" max="16384" width="11.421875" style="4" customWidth="1"/>
  </cols>
  <sheetData>
    <row r="1" spans="1:8" ht="17" thickBot="1">
      <c r="A1" s="2" t="s">
        <v>15</v>
      </c>
      <c r="B1" s="3"/>
      <c r="C1" s="121" t="s">
        <v>16</v>
      </c>
      <c r="D1" s="122"/>
      <c r="E1" s="122"/>
      <c r="F1" s="122"/>
      <c r="G1" s="122"/>
      <c r="H1" s="123"/>
    </row>
    <row r="2" spans="1:8" ht="17" thickBot="1">
      <c r="A2" s="103" t="s">
        <v>17</v>
      </c>
      <c r="B2" s="104"/>
      <c r="C2" s="54" t="s">
        <v>0</v>
      </c>
      <c r="D2" s="51" t="s">
        <v>1</v>
      </c>
      <c r="E2" s="51" t="s">
        <v>4</v>
      </c>
      <c r="F2" s="87" t="s">
        <v>5</v>
      </c>
      <c r="G2" s="108" t="s">
        <v>38</v>
      </c>
      <c r="H2" s="108" t="s">
        <v>39</v>
      </c>
    </row>
    <row r="3" spans="1:8" ht="15">
      <c r="A3" s="56" t="s">
        <v>7</v>
      </c>
      <c r="B3" s="65" t="s">
        <v>25</v>
      </c>
      <c r="C3" s="6">
        <v>3.37</v>
      </c>
      <c r="D3" s="7">
        <v>0.024652777777777777</v>
      </c>
      <c r="E3" s="55">
        <f>SUM(D3)</f>
        <v>0.024652777777777777</v>
      </c>
      <c r="F3" s="80">
        <f>SUM(D3/C3)</f>
        <v>0.007315364325750082</v>
      </c>
      <c r="G3" s="109">
        <v>98</v>
      </c>
      <c r="H3" s="109">
        <v>30</v>
      </c>
    </row>
    <row r="4" spans="1:8" ht="15">
      <c r="A4" s="67" t="s">
        <v>25</v>
      </c>
      <c r="B4" s="69" t="s">
        <v>26</v>
      </c>
      <c r="C4" s="71">
        <v>3.39</v>
      </c>
      <c r="D4" s="9">
        <v>0.027928240740740743</v>
      </c>
      <c r="E4" s="10">
        <f>SUM(E3+D4)</f>
        <v>0.05258101851851852</v>
      </c>
      <c r="F4" s="82">
        <f>SUM(D4/C4)</f>
        <v>0.008238419097563641</v>
      </c>
      <c r="G4" s="110">
        <v>531</v>
      </c>
      <c r="H4" s="110">
        <v>276</v>
      </c>
    </row>
    <row r="5" spans="1:8" ht="17" thickBot="1">
      <c r="A5" s="68" t="s">
        <v>26</v>
      </c>
      <c r="B5" s="70" t="s">
        <v>8</v>
      </c>
      <c r="C5" s="12">
        <v>3.11</v>
      </c>
      <c r="D5" s="33">
        <v>0.02494212962962963</v>
      </c>
      <c r="E5" s="19">
        <f>SUM(E4+D5)</f>
        <v>0.07752314814814815</v>
      </c>
      <c r="F5" s="83">
        <f>SUM(D5/C5)</f>
        <v>0.008019977372871264</v>
      </c>
      <c r="G5" s="111">
        <v>266</v>
      </c>
      <c r="H5" s="111">
        <v>433</v>
      </c>
    </row>
    <row r="6" spans="1:8" ht="15">
      <c r="A6" s="64"/>
      <c r="B6" s="66" t="s">
        <v>2</v>
      </c>
      <c r="C6" s="14">
        <f>SUM(C3:C5)</f>
        <v>9.87</v>
      </c>
      <c r="D6" s="15">
        <f>SUM(D3:D5)</f>
        <v>0.07752314814814815</v>
      </c>
      <c r="E6" s="15"/>
      <c r="F6" s="88">
        <f>SUM(D6/C6)</f>
        <v>0.007854422304776915</v>
      </c>
      <c r="G6" s="112">
        <f>SUM(G3:G5)</f>
        <v>895</v>
      </c>
      <c r="H6" s="112">
        <f>SUM(H3:H5)</f>
        <v>739</v>
      </c>
    </row>
    <row r="7" spans="1:8" ht="17" thickBot="1">
      <c r="A7" s="16"/>
      <c r="B7" s="17" t="s">
        <v>3</v>
      </c>
      <c r="C7" s="18"/>
      <c r="D7" s="33">
        <v>0</v>
      </c>
      <c r="E7" s="19">
        <f>SUM(E5+D7)</f>
        <v>0.07752314814814815</v>
      </c>
      <c r="F7" s="89"/>
      <c r="G7" s="111"/>
      <c r="H7" s="111"/>
    </row>
    <row r="8" spans="1:8" ht="17" thickBot="1">
      <c r="A8" s="20"/>
      <c r="B8" s="21"/>
      <c r="C8" s="22"/>
      <c r="D8" s="23"/>
      <c r="E8" s="24"/>
      <c r="F8" s="23"/>
      <c r="G8" s="113"/>
      <c r="H8" s="113"/>
    </row>
    <row r="9" spans="1:8" ht="17" thickBot="1">
      <c r="A9" s="105" t="s">
        <v>18</v>
      </c>
      <c r="B9" s="106"/>
      <c r="C9" s="54" t="s">
        <v>0</v>
      </c>
      <c r="D9" s="51" t="s">
        <v>1</v>
      </c>
      <c r="E9" s="52" t="s">
        <v>4</v>
      </c>
      <c r="F9" s="87" t="s">
        <v>5</v>
      </c>
      <c r="G9" s="108" t="s">
        <v>38</v>
      </c>
      <c r="H9" s="108" t="s">
        <v>39</v>
      </c>
    </row>
    <row r="10" spans="1:8" ht="15">
      <c r="A10" s="5" t="s">
        <v>9</v>
      </c>
      <c r="B10" s="78" t="s">
        <v>27</v>
      </c>
      <c r="C10" s="6">
        <v>3.05</v>
      </c>
      <c r="D10" s="7">
        <v>0.029652777777777778</v>
      </c>
      <c r="E10" s="25">
        <f>SUM(E7+D10)</f>
        <v>0.10717592592592592</v>
      </c>
      <c r="F10" s="80">
        <f>SUM(D10/C10)</f>
        <v>0.009722222222222222</v>
      </c>
      <c r="G10" s="109">
        <v>610</v>
      </c>
      <c r="H10" s="109">
        <v>591</v>
      </c>
    </row>
    <row r="11" spans="1:8" ht="15">
      <c r="A11" s="38" t="s">
        <v>27</v>
      </c>
      <c r="B11" s="39" t="s">
        <v>28</v>
      </c>
      <c r="C11" s="81">
        <v>4.26</v>
      </c>
      <c r="D11" s="9">
        <v>0.03484953703703703</v>
      </c>
      <c r="E11" s="10">
        <f>SUM(E10+D11)</f>
        <v>0.14202546296296295</v>
      </c>
      <c r="F11" s="82">
        <f>SUM(D11/C11)</f>
        <v>0.00818064249695705</v>
      </c>
      <c r="G11" s="110">
        <v>482</v>
      </c>
      <c r="H11" s="110">
        <v>495</v>
      </c>
    </row>
    <row r="12" spans="1:8" ht="17" thickBot="1">
      <c r="A12" s="8" t="s">
        <v>29</v>
      </c>
      <c r="B12" s="79" t="s">
        <v>8</v>
      </c>
      <c r="C12" s="12">
        <v>2.49</v>
      </c>
      <c r="D12" s="13">
        <v>0.021886574074074072</v>
      </c>
      <c r="E12" s="19">
        <f>SUM(E11+D12)</f>
        <v>0.16391203703703702</v>
      </c>
      <c r="F12" s="83">
        <f>SUM(D12/C12)</f>
        <v>0.008789788784768703</v>
      </c>
      <c r="G12" s="111">
        <v>335</v>
      </c>
      <c r="H12" s="111">
        <v>128</v>
      </c>
    </row>
    <row r="13" spans="1:8" ht="15">
      <c r="A13" s="95"/>
      <c r="B13" s="27" t="s">
        <v>2</v>
      </c>
      <c r="C13" s="14">
        <f>SUM(C10:C12)</f>
        <v>9.8</v>
      </c>
      <c r="D13" s="15">
        <f>SUM(D10:D12)</f>
        <v>0.08638888888888888</v>
      </c>
      <c r="E13" s="15"/>
      <c r="F13" s="90">
        <f>SUM(D13/C13)</f>
        <v>0.008815192743764171</v>
      </c>
      <c r="G13" s="112">
        <f>SUM(G10:G12)</f>
        <v>1427</v>
      </c>
      <c r="H13" s="112">
        <f>SUM(H10:H12)</f>
        <v>1214</v>
      </c>
    </row>
    <row r="14" spans="1:8" ht="15">
      <c r="A14" s="96"/>
      <c r="B14" s="28" t="s">
        <v>6</v>
      </c>
      <c r="C14" s="29">
        <f>SUM(C6+C13)</f>
        <v>19.67</v>
      </c>
      <c r="D14" s="30"/>
      <c r="E14" s="31">
        <f>SUM(E12)</f>
        <v>0.16391203703703702</v>
      </c>
      <c r="F14" s="91">
        <f>SUM(E14/C14)</f>
        <v>0.008333097968329284</v>
      </c>
      <c r="G14" s="114">
        <f>SUM(G6+G13)</f>
        <v>2322</v>
      </c>
      <c r="H14" s="114">
        <f>SUM(H6+H13)</f>
        <v>1953</v>
      </c>
    </row>
    <row r="15" spans="1:8" ht="17" thickBot="1">
      <c r="A15" s="97"/>
      <c r="B15" s="32" t="s">
        <v>3</v>
      </c>
      <c r="C15" s="18"/>
      <c r="D15" s="33">
        <v>0.002685185185185185</v>
      </c>
      <c r="E15" s="19">
        <f>SUM(E14+D15)</f>
        <v>0.1665972222222222</v>
      </c>
      <c r="F15" s="89"/>
      <c r="G15" s="111"/>
      <c r="H15" s="111"/>
    </row>
    <row r="16" spans="1:8" ht="17" thickBot="1">
      <c r="A16" s="53"/>
      <c r="B16" s="48"/>
      <c r="C16" s="34"/>
      <c r="D16" s="44"/>
      <c r="E16" s="36"/>
      <c r="F16" s="37"/>
      <c r="G16" s="115"/>
      <c r="H16" s="115"/>
    </row>
    <row r="17" spans="1:8" ht="17" thickBot="1">
      <c r="A17" s="101" t="s">
        <v>19</v>
      </c>
      <c r="B17" s="102"/>
      <c r="C17" s="54" t="s">
        <v>0</v>
      </c>
      <c r="D17" s="51" t="s">
        <v>1</v>
      </c>
      <c r="E17" s="52" t="s">
        <v>4</v>
      </c>
      <c r="F17" s="87" t="s">
        <v>5</v>
      </c>
      <c r="G17" s="108" t="s">
        <v>38</v>
      </c>
      <c r="H17" s="108" t="s">
        <v>39</v>
      </c>
    </row>
    <row r="18" spans="1:8" ht="15">
      <c r="A18" s="38" t="s">
        <v>9</v>
      </c>
      <c r="B18" s="39" t="s">
        <v>30</v>
      </c>
      <c r="C18" s="6">
        <v>4.04</v>
      </c>
      <c r="D18" s="7">
        <v>0.03459490740740741</v>
      </c>
      <c r="E18" s="25">
        <f>SUM(E15+D18)</f>
        <v>0.20119212962962962</v>
      </c>
      <c r="F18" s="80">
        <f>SUM(D18/C18)</f>
        <v>0.008563095892922626</v>
      </c>
      <c r="G18" s="109">
        <v>246</v>
      </c>
      <c r="H18" s="109">
        <v>404</v>
      </c>
    </row>
    <row r="19" spans="1:8" ht="15">
      <c r="A19" s="73" t="s">
        <v>30</v>
      </c>
      <c r="B19" s="74" t="s">
        <v>31</v>
      </c>
      <c r="C19" s="81">
        <v>4.25</v>
      </c>
      <c r="D19" s="9">
        <v>0.03958333333333333</v>
      </c>
      <c r="E19" s="10">
        <f>SUM(E18+D19)</f>
        <v>0.24077546296296296</v>
      </c>
      <c r="F19" s="82">
        <f>SUM(D19/C19)</f>
        <v>0.009313725490196078</v>
      </c>
      <c r="G19" s="110">
        <v>295</v>
      </c>
      <c r="H19" s="110">
        <v>384</v>
      </c>
    </row>
    <row r="20" spans="1:8" ht="17" thickBot="1">
      <c r="A20" s="11" t="s">
        <v>31</v>
      </c>
      <c r="B20" s="40" t="s">
        <v>8</v>
      </c>
      <c r="C20" s="12">
        <v>3.07</v>
      </c>
      <c r="D20" s="13">
        <v>0.02972222222222222</v>
      </c>
      <c r="E20" s="19">
        <f>SUM(E19+D20)</f>
        <v>0.2704976851851852</v>
      </c>
      <c r="F20" s="83">
        <f>SUM(D20/C20)</f>
        <v>0.009681505609844371</v>
      </c>
      <c r="G20" s="111">
        <v>394</v>
      </c>
      <c r="H20" s="111">
        <v>246</v>
      </c>
    </row>
    <row r="21" spans="1:8" ht="15">
      <c r="A21" s="98"/>
      <c r="B21" s="41" t="s">
        <v>2</v>
      </c>
      <c r="C21" s="14">
        <f>SUM(C18:C20)</f>
        <v>11.36</v>
      </c>
      <c r="D21" s="15">
        <f>SUM(D18:D20)</f>
        <v>0.10390046296296296</v>
      </c>
      <c r="E21" s="15"/>
      <c r="F21" s="90">
        <f>SUM(D21/C21)</f>
        <v>0.009146167514345332</v>
      </c>
      <c r="G21" s="112">
        <f>SUM(G18:G20)</f>
        <v>935</v>
      </c>
      <c r="H21" s="112">
        <f>SUM(H18:H20)</f>
        <v>1034</v>
      </c>
    </row>
    <row r="22" spans="1:8" ht="15">
      <c r="A22" s="99"/>
      <c r="B22" s="42" t="s">
        <v>6</v>
      </c>
      <c r="C22" s="29">
        <f>SUM(C14+C21)</f>
        <v>31.03</v>
      </c>
      <c r="D22" s="30"/>
      <c r="E22" s="31">
        <f>SUM(E20)</f>
        <v>0.2704976851851852</v>
      </c>
      <c r="F22" s="91">
        <f>SUM(E22/C22)</f>
        <v>0.008717295687566393</v>
      </c>
      <c r="G22" s="114">
        <f>SUM(G14+G21)</f>
        <v>3257</v>
      </c>
      <c r="H22" s="114">
        <f>SUM(H14+H21)</f>
        <v>2987</v>
      </c>
    </row>
    <row r="23" spans="1:8" ht="17" thickBot="1">
      <c r="A23" s="100"/>
      <c r="B23" s="43" t="s">
        <v>3</v>
      </c>
      <c r="C23" s="18"/>
      <c r="D23" s="33">
        <v>0.005462962962962964</v>
      </c>
      <c r="E23" s="19">
        <f>SUM(E22+D23)</f>
        <v>0.27596064814814814</v>
      </c>
      <c r="F23" s="89"/>
      <c r="G23" s="111"/>
      <c r="H23" s="111"/>
    </row>
    <row r="24" spans="1:8" ht="17" thickBot="1">
      <c r="A24" s="53"/>
      <c r="B24" s="48"/>
      <c r="C24" s="34"/>
      <c r="D24" s="44"/>
      <c r="E24" s="36"/>
      <c r="F24" s="37"/>
      <c r="G24" s="115"/>
      <c r="H24" s="115"/>
    </row>
    <row r="25" spans="1:8" ht="17" thickBot="1">
      <c r="A25" s="101" t="s">
        <v>20</v>
      </c>
      <c r="B25" s="102"/>
      <c r="C25" s="54" t="s">
        <v>0</v>
      </c>
      <c r="D25" s="51" t="s">
        <v>1</v>
      </c>
      <c r="E25" s="52" t="s">
        <v>4</v>
      </c>
      <c r="F25" s="87" t="s">
        <v>5</v>
      </c>
      <c r="G25" s="108" t="s">
        <v>38</v>
      </c>
      <c r="H25" s="108" t="s">
        <v>39</v>
      </c>
    </row>
    <row r="26" spans="1:8" ht="15">
      <c r="A26" s="38" t="s">
        <v>9</v>
      </c>
      <c r="B26" s="39" t="s">
        <v>32</v>
      </c>
      <c r="C26" s="6">
        <v>4.95</v>
      </c>
      <c r="D26" s="25">
        <v>0.05165509259259259</v>
      </c>
      <c r="E26" s="25">
        <f>SUM(E23+D26)</f>
        <v>0.32761574074074074</v>
      </c>
      <c r="F26" s="92">
        <f>SUM(D26/C26)</f>
        <v>0.010435372240927797</v>
      </c>
      <c r="G26" s="109">
        <v>925</v>
      </c>
      <c r="H26" s="109">
        <v>659</v>
      </c>
    </row>
    <row r="27" spans="1:8" ht="15">
      <c r="A27" s="73" t="s">
        <v>32</v>
      </c>
      <c r="B27" s="74" t="s">
        <v>33</v>
      </c>
      <c r="C27" s="81">
        <v>6.83</v>
      </c>
      <c r="D27" s="10">
        <v>0.07464120370370371</v>
      </c>
      <c r="E27" s="10">
        <f>SUM(E26+D27)</f>
        <v>0.40225694444444443</v>
      </c>
      <c r="F27" s="82">
        <f>SUM(D27/C27)</f>
        <v>0.010928433924407571</v>
      </c>
      <c r="G27" s="110">
        <v>778</v>
      </c>
      <c r="H27" s="110">
        <v>925</v>
      </c>
    </row>
    <row r="28" spans="1:8" ht="17" thickBot="1">
      <c r="A28" s="11" t="s">
        <v>33</v>
      </c>
      <c r="B28" s="40" t="s">
        <v>8</v>
      </c>
      <c r="C28" s="12">
        <v>4.59</v>
      </c>
      <c r="D28" s="19">
        <v>0.05350694444444445</v>
      </c>
      <c r="E28" s="19">
        <f>SUM(E27+D28)</f>
        <v>0.45576388888888886</v>
      </c>
      <c r="F28" s="83">
        <f>SUM(D28/C28)</f>
        <v>0.01165728637133866</v>
      </c>
      <c r="G28" s="111">
        <v>640</v>
      </c>
      <c r="H28" s="111">
        <v>463</v>
      </c>
    </row>
    <row r="29" spans="1:8" ht="15">
      <c r="A29" s="98"/>
      <c r="B29" s="41" t="s">
        <v>2</v>
      </c>
      <c r="C29" s="14">
        <f>SUM(C26:C28)</f>
        <v>16.37</v>
      </c>
      <c r="D29" s="15">
        <f>SUM(D26:D28)</f>
        <v>0.17980324074074075</v>
      </c>
      <c r="E29" s="15"/>
      <c r="F29" s="90">
        <f>SUM(D29/C29)</f>
        <v>0.010983704382452091</v>
      </c>
      <c r="G29" s="112">
        <f>SUM(G26:G28)</f>
        <v>2343</v>
      </c>
      <c r="H29" s="112">
        <f>SUM(H26:H28)</f>
        <v>2047</v>
      </c>
    </row>
    <row r="30" spans="1:8" ht="15">
      <c r="A30" s="99"/>
      <c r="B30" s="42" t="s">
        <v>6</v>
      </c>
      <c r="C30" s="29">
        <f>SUM(C22+C29)</f>
        <v>47.400000000000006</v>
      </c>
      <c r="D30" s="30"/>
      <c r="E30" s="31">
        <f>SUM(E28)</f>
        <v>0.45576388888888886</v>
      </c>
      <c r="F30" s="91">
        <f>SUM(E30/C30)</f>
        <v>0.009615271917487105</v>
      </c>
      <c r="G30" s="114">
        <f>SUM(G22+G29)</f>
        <v>5600</v>
      </c>
      <c r="H30" s="114">
        <f>SUM(H22+H29)</f>
        <v>5034</v>
      </c>
    </row>
    <row r="31" spans="1:8" ht="17" thickBot="1">
      <c r="A31" s="100"/>
      <c r="B31" s="43" t="s">
        <v>3</v>
      </c>
      <c r="C31" s="18"/>
      <c r="D31" s="33">
        <v>0.0024305555555555556</v>
      </c>
      <c r="E31" s="19">
        <f>SUM(E30+D31)</f>
        <v>0.4581944444444444</v>
      </c>
      <c r="F31" s="89"/>
      <c r="G31" s="111"/>
      <c r="H31" s="111"/>
    </row>
    <row r="32" spans="1:8" ht="17" thickBot="1">
      <c r="A32" s="20"/>
      <c r="B32" s="21"/>
      <c r="C32" s="34"/>
      <c r="D32" s="44"/>
      <c r="E32" s="36"/>
      <c r="F32" s="37"/>
      <c r="G32" s="115"/>
      <c r="H32" s="115"/>
    </row>
    <row r="33" spans="1:8" ht="17" thickBot="1">
      <c r="A33" s="93" t="s">
        <v>21</v>
      </c>
      <c r="B33" s="94"/>
      <c r="C33" s="54" t="s">
        <v>0</v>
      </c>
      <c r="D33" s="51" t="s">
        <v>1</v>
      </c>
      <c r="E33" s="52" t="s">
        <v>4</v>
      </c>
      <c r="F33" s="87" t="s">
        <v>5</v>
      </c>
      <c r="G33" s="108" t="s">
        <v>38</v>
      </c>
      <c r="H33" s="108" t="s">
        <v>39</v>
      </c>
    </row>
    <row r="34" spans="1:8" ht="15">
      <c r="A34" s="38" t="s">
        <v>8</v>
      </c>
      <c r="B34" s="45" t="s">
        <v>34</v>
      </c>
      <c r="C34" s="6">
        <v>4.66</v>
      </c>
      <c r="D34" s="25">
        <v>0.05008101851851852</v>
      </c>
      <c r="E34" s="25">
        <f>SUM(E31+D34)</f>
        <v>0.5082754629629629</v>
      </c>
      <c r="F34" s="92">
        <f>SUM(D34/C34)</f>
        <v>0.010746999682085518</v>
      </c>
      <c r="G34" s="116">
        <v>581</v>
      </c>
      <c r="H34" s="116">
        <v>531</v>
      </c>
    </row>
    <row r="35" spans="1:8" ht="17" thickBot="1">
      <c r="A35" s="11" t="s">
        <v>34</v>
      </c>
      <c r="B35" s="26" t="s">
        <v>8</v>
      </c>
      <c r="C35" s="12">
        <v>2.64</v>
      </c>
      <c r="D35" s="33">
        <v>0.02423611111111111</v>
      </c>
      <c r="E35" s="19">
        <f>SUM(E34+D35)</f>
        <v>0.532511574074074</v>
      </c>
      <c r="F35" s="83">
        <f>SUM(D35/C35)</f>
        <v>0.009180345117845117</v>
      </c>
      <c r="G35" s="111">
        <v>119</v>
      </c>
      <c r="H35" s="111">
        <v>680</v>
      </c>
    </row>
    <row r="36" spans="1:8" ht="15">
      <c r="A36" s="46"/>
      <c r="B36" s="27" t="s">
        <v>2</v>
      </c>
      <c r="C36" s="14">
        <f>SUM(C34:C35)</f>
        <v>7.300000000000001</v>
      </c>
      <c r="D36" s="15">
        <f>SUM(D34:D35)</f>
        <v>0.07431712962962964</v>
      </c>
      <c r="E36" s="15"/>
      <c r="F36" s="88">
        <f>SUM(D36/C36)</f>
        <v>0.010180428716387621</v>
      </c>
      <c r="G36" s="112">
        <f>SUM(G34:G35)</f>
        <v>700</v>
      </c>
      <c r="H36" s="112">
        <f>SUM(H34:H35)</f>
        <v>1211</v>
      </c>
    </row>
    <row r="37" spans="1:8" ht="15">
      <c r="A37" s="47"/>
      <c r="B37" s="28" t="s">
        <v>6</v>
      </c>
      <c r="C37" s="29">
        <f>SUM(C30+C36)</f>
        <v>54.7</v>
      </c>
      <c r="D37" s="30"/>
      <c r="E37" s="31">
        <f>SUM(E35)</f>
        <v>0.532511574074074</v>
      </c>
      <c r="F37" s="91">
        <f>SUM(E37/C37)</f>
        <v>0.009735129324937367</v>
      </c>
      <c r="G37" s="114">
        <f>SUM(G30+G36)</f>
        <v>6300</v>
      </c>
      <c r="H37" s="114">
        <f>SUM(H30+H36)</f>
        <v>6245</v>
      </c>
    </row>
    <row r="38" spans="1:8" ht="17" thickBot="1">
      <c r="A38" s="16"/>
      <c r="B38" s="32" t="s">
        <v>3</v>
      </c>
      <c r="C38" s="18"/>
      <c r="D38" s="33">
        <v>0.010717592592592593</v>
      </c>
      <c r="E38" s="19">
        <f>SUM(E35+D38)</f>
        <v>0.5432291666666667</v>
      </c>
      <c r="F38" s="89"/>
      <c r="G38" s="111"/>
      <c r="H38" s="111"/>
    </row>
    <row r="39" spans="1:8" ht="17" thickBot="1">
      <c r="A39" s="20"/>
      <c r="B39" s="21"/>
      <c r="C39" s="34"/>
      <c r="D39" s="37"/>
      <c r="E39" s="36"/>
      <c r="F39" s="44"/>
      <c r="G39" s="115"/>
      <c r="H39" s="115"/>
    </row>
    <row r="40" spans="1:8" ht="17" thickBot="1">
      <c r="A40" s="101" t="s">
        <v>22</v>
      </c>
      <c r="B40" s="102"/>
      <c r="C40" s="54" t="s">
        <v>0</v>
      </c>
      <c r="D40" s="51" t="s">
        <v>1</v>
      </c>
      <c r="E40" s="52" t="s">
        <v>4</v>
      </c>
      <c r="F40" s="87" t="s">
        <v>5</v>
      </c>
      <c r="G40" s="108" t="s">
        <v>38</v>
      </c>
      <c r="H40" s="108" t="s">
        <v>39</v>
      </c>
    </row>
    <row r="41" spans="1:8" ht="15">
      <c r="A41" s="38" t="s">
        <v>9</v>
      </c>
      <c r="B41" s="39" t="s">
        <v>35</v>
      </c>
      <c r="C41" s="6">
        <v>6.12</v>
      </c>
      <c r="D41" s="25">
        <v>0.07310185185185185</v>
      </c>
      <c r="E41" s="25">
        <f>SUM(E38+D41)</f>
        <v>0.6163310185185185</v>
      </c>
      <c r="F41" s="92">
        <f>SUM(D41/C41)</f>
        <v>0.011944747034616315</v>
      </c>
      <c r="G41" s="109">
        <v>659</v>
      </c>
      <c r="H41" s="109">
        <v>295</v>
      </c>
    </row>
    <row r="42" spans="1:8" ht="15">
      <c r="A42" s="73" t="s">
        <v>35</v>
      </c>
      <c r="B42" s="74" t="s">
        <v>36</v>
      </c>
      <c r="C42" s="81">
        <v>4.39</v>
      </c>
      <c r="D42" s="10">
        <v>0.045428240740740734</v>
      </c>
      <c r="E42" s="10">
        <f>SUM(E41+D42)</f>
        <v>0.6617592592592592</v>
      </c>
      <c r="F42" s="82">
        <f>SUM(D42/C42)</f>
        <v>0.01034811861975871</v>
      </c>
      <c r="G42" s="110">
        <v>285</v>
      </c>
      <c r="H42" s="110">
        <v>531</v>
      </c>
    </row>
    <row r="43" spans="1:8" ht="17" thickBot="1">
      <c r="A43" s="11" t="s">
        <v>36</v>
      </c>
      <c r="B43" s="40" t="s">
        <v>8</v>
      </c>
      <c r="C43" s="12">
        <v>4.35</v>
      </c>
      <c r="D43" s="19">
        <v>0.05650462962962963</v>
      </c>
      <c r="E43" s="19">
        <f>SUM(E42+D43)</f>
        <v>0.7182638888888888</v>
      </c>
      <c r="F43" s="83">
        <f>SUM(D43/C43)</f>
        <v>0.012989570029799915</v>
      </c>
      <c r="G43" s="111">
        <v>728</v>
      </c>
      <c r="H43" s="111">
        <v>463</v>
      </c>
    </row>
    <row r="44" spans="1:8" ht="15">
      <c r="A44" s="46"/>
      <c r="B44" s="27" t="s">
        <v>2</v>
      </c>
      <c r="C44" s="14">
        <f>SUM(C41:C43)</f>
        <v>14.86</v>
      </c>
      <c r="D44" s="15">
        <f>SUM(D41:D43)</f>
        <v>0.17503472222222222</v>
      </c>
      <c r="E44" s="15"/>
      <c r="F44" s="88">
        <f>SUM(D44/C44)</f>
        <v>0.01177891804994766</v>
      </c>
      <c r="G44" s="112">
        <f>SUM(G41:G43)</f>
        <v>1672</v>
      </c>
      <c r="H44" s="112">
        <f>SUM(H41:H43)</f>
        <v>1289</v>
      </c>
    </row>
    <row r="45" spans="1:8" ht="15">
      <c r="A45" s="47"/>
      <c r="B45" s="28" t="s">
        <v>6</v>
      </c>
      <c r="C45" s="29">
        <f>SUM(C37+C44)</f>
        <v>69.56</v>
      </c>
      <c r="D45" s="30"/>
      <c r="E45" s="31">
        <f>SUM(E43)</f>
        <v>0.7182638888888888</v>
      </c>
      <c r="F45" s="91">
        <f>SUM(E45/C45)</f>
        <v>0.01032581783911571</v>
      </c>
      <c r="G45" s="114">
        <f>SUM(G37+G44)</f>
        <v>7972</v>
      </c>
      <c r="H45" s="114">
        <f>SUM(H37+H44)</f>
        <v>7534</v>
      </c>
    </row>
    <row r="46" spans="1:8" ht="17" thickBot="1">
      <c r="A46" s="16"/>
      <c r="B46" s="32" t="s">
        <v>3</v>
      </c>
      <c r="C46" s="18"/>
      <c r="D46" s="33">
        <v>0.001736111111111111</v>
      </c>
      <c r="E46" s="19">
        <f>SUM(E45+D46)</f>
        <v>0.72</v>
      </c>
      <c r="F46" s="89"/>
      <c r="G46" s="111"/>
      <c r="H46" s="111"/>
    </row>
    <row r="47" spans="1:8" ht="17" thickBot="1">
      <c r="A47" s="20"/>
      <c r="B47" s="21"/>
      <c r="C47" s="34"/>
      <c r="D47" s="44"/>
      <c r="E47" s="36"/>
      <c r="F47" s="37"/>
      <c r="G47" s="115"/>
      <c r="H47" s="115"/>
    </row>
    <row r="48" spans="1:8" ht="17" thickBot="1">
      <c r="A48" s="101" t="s">
        <v>23</v>
      </c>
      <c r="B48" s="102"/>
      <c r="C48" s="54" t="s">
        <v>0</v>
      </c>
      <c r="D48" s="51" t="s">
        <v>1</v>
      </c>
      <c r="E48" s="52" t="s">
        <v>4</v>
      </c>
      <c r="F48" s="87" t="s">
        <v>5</v>
      </c>
      <c r="G48" s="108" t="s">
        <v>38</v>
      </c>
      <c r="H48" s="108" t="s">
        <v>39</v>
      </c>
    </row>
    <row r="49" spans="1:8" ht="15">
      <c r="A49" s="38" t="s">
        <v>9</v>
      </c>
      <c r="B49" s="39" t="s">
        <v>37</v>
      </c>
      <c r="C49" s="6">
        <v>4.42</v>
      </c>
      <c r="D49" s="25">
        <v>0.05194444444444444</v>
      </c>
      <c r="E49" s="25">
        <f>SUM(E46+D49)</f>
        <v>0.7719444444444444</v>
      </c>
      <c r="F49" s="92">
        <f>SUM(D49/C49)</f>
        <v>0.01175213675213675</v>
      </c>
      <c r="G49" s="109">
        <v>285</v>
      </c>
      <c r="H49" s="109">
        <v>650</v>
      </c>
    </row>
    <row r="50" spans="1:8" ht="15">
      <c r="A50" s="73" t="s">
        <v>37</v>
      </c>
      <c r="B50" s="74" t="s">
        <v>24</v>
      </c>
      <c r="C50" s="81">
        <v>4.05</v>
      </c>
      <c r="D50" s="10">
        <v>0.05130787037037037</v>
      </c>
      <c r="E50" s="10">
        <f>SUM(E49+D50)</f>
        <v>0.8232523148148148</v>
      </c>
      <c r="F50" s="82">
        <f>SUM(D50/C50)</f>
        <v>0.012668609967992685</v>
      </c>
      <c r="G50" s="110">
        <v>285</v>
      </c>
      <c r="H50" s="110">
        <v>285</v>
      </c>
    </row>
    <row r="51" spans="1:8" ht="17" thickBot="1">
      <c r="A51" s="11" t="s">
        <v>24</v>
      </c>
      <c r="B51" s="40" t="s">
        <v>8</v>
      </c>
      <c r="C51" s="12">
        <v>1.31</v>
      </c>
      <c r="D51" s="33">
        <v>0.01875</v>
      </c>
      <c r="E51" s="19">
        <f>SUM(E50+D51)</f>
        <v>0.8420023148148148</v>
      </c>
      <c r="F51" s="83">
        <f>SUM(D51/C51)</f>
        <v>0.01431297709923664</v>
      </c>
      <c r="G51" s="111">
        <v>157</v>
      </c>
      <c r="H51" s="111">
        <v>177</v>
      </c>
    </row>
    <row r="52" spans="1:8" ht="15">
      <c r="A52" s="46"/>
      <c r="B52" s="27" t="s">
        <v>2</v>
      </c>
      <c r="C52" s="75">
        <f>SUM(C49:C51)</f>
        <v>9.78</v>
      </c>
      <c r="D52" s="76">
        <f>SUM(D49:D51)</f>
        <v>0.12200231481481481</v>
      </c>
      <c r="E52" s="77"/>
      <c r="F52" s="84">
        <f>SUM(D52/C52)</f>
        <v>0.012474674316443233</v>
      </c>
      <c r="G52" s="119">
        <f>SUM(G49:G51)</f>
        <v>727</v>
      </c>
      <c r="H52" s="117">
        <f>SUM(H49:H51)</f>
        <v>1112</v>
      </c>
    </row>
    <row r="53" spans="1:8" ht="17" thickBot="1">
      <c r="A53" s="85"/>
      <c r="B53" s="49" t="s">
        <v>6</v>
      </c>
      <c r="C53" s="57">
        <f>SUM(C45+C52)</f>
        <v>79.34</v>
      </c>
      <c r="D53" s="58"/>
      <c r="E53" s="59">
        <f>SUM(E51)</f>
        <v>0.8420023148148148</v>
      </c>
      <c r="F53" s="86">
        <f>SUM(E53/C53)</f>
        <v>0.010612582742813395</v>
      </c>
      <c r="G53" s="120">
        <f>SUM(G45+G52)</f>
        <v>8699</v>
      </c>
      <c r="H53" s="118">
        <f>SUM(H45+H52)</f>
        <v>8646</v>
      </c>
    </row>
    <row r="54" spans="1:8" ht="15">
      <c r="A54" s="20"/>
      <c r="B54" s="21"/>
      <c r="C54" s="22"/>
      <c r="D54" s="35"/>
      <c r="E54" s="37"/>
      <c r="F54" s="44"/>
      <c r="G54" s="115"/>
      <c r="H54" s="115"/>
    </row>
  </sheetData>
  <mergeCells count="11">
    <mergeCell ref="A2:B2"/>
    <mergeCell ref="A9:B9"/>
    <mergeCell ref="A25:B25"/>
    <mergeCell ref="A17:B17"/>
    <mergeCell ref="A21:A23"/>
    <mergeCell ref="C1:H1"/>
    <mergeCell ref="A33:B33"/>
    <mergeCell ref="A13:A15"/>
    <mergeCell ref="A29:A31"/>
    <mergeCell ref="A40:B40"/>
    <mergeCell ref="A48:B48"/>
  </mergeCells>
  <printOptions/>
  <pageMargins left="0.71" right="0.71" top="0.31" bottom="0.2" header="0.52" footer="0.31"/>
  <pageSetup horizontalDpi="600" verticalDpi="600" orientation="landscape" r:id="rId1"/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 topLeftCell="A1">
      <selection activeCell="B26" sqref="B26"/>
    </sheetView>
  </sheetViews>
  <sheetFormatPr defaultColWidth="8.8515625" defaultRowHeight="15"/>
  <cols>
    <col min="1" max="1" width="12.8515625" style="0" customWidth="1"/>
    <col min="2" max="2" width="10.421875" style="1" customWidth="1"/>
    <col min="3" max="3" width="7.8515625" style="1" customWidth="1"/>
  </cols>
  <sheetData>
    <row r="1" spans="1:5" ht="19">
      <c r="A1" s="60" t="s">
        <v>11</v>
      </c>
      <c r="B1" s="60" t="s">
        <v>10</v>
      </c>
      <c r="C1" s="60" t="s">
        <v>14</v>
      </c>
      <c r="D1" s="60" t="s">
        <v>12</v>
      </c>
      <c r="E1" s="60" t="s">
        <v>13</v>
      </c>
    </row>
    <row r="2" spans="1:5" ht="19">
      <c r="A2" s="61">
        <v>1.21</v>
      </c>
      <c r="B2" s="62">
        <v>0.007967592592592592</v>
      </c>
      <c r="C2" s="61">
        <v>123</v>
      </c>
      <c r="D2" s="61">
        <v>89</v>
      </c>
      <c r="E2" s="61">
        <v>0</v>
      </c>
    </row>
    <row r="3" spans="1:5" ht="19">
      <c r="A3" s="61">
        <v>3.07</v>
      </c>
      <c r="B3" s="62">
        <v>0.021129629629629627</v>
      </c>
      <c r="C3" s="61">
        <v>136</v>
      </c>
      <c r="D3" s="61">
        <v>791</v>
      </c>
      <c r="E3" s="61">
        <v>187</v>
      </c>
    </row>
    <row r="4" spans="1:5" ht="19">
      <c r="A4" s="61">
        <v>2.36</v>
      </c>
      <c r="B4" s="62">
        <v>0.01727314814814815</v>
      </c>
      <c r="C4" s="61">
        <v>137</v>
      </c>
      <c r="D4" s="61">
        <v>568</v>
      </c>
      <c r="E4" s="61">
        <v>482</v>
      </c>
    </row>
    <row r="5" spans="1:5" ht="19">
      <c r="A5" s="61">
        <v>2.4</v>
      </c>
      <c r="B5" s="62">
        <v>0.018444444444444444</v>
      </c>
      <c r="C5" s="61">
        <v>138</v>
      </c>
      <c r="D5" s="61">
        <v>636</v>
      </c>
      <c r="E5" s="61">
        <v>636</v>
      </c>
    </row>
    <row r="6" spans="1:5" ht="19">
      <c r="A6" s="61">
        <v>1.04</v>
      </c>
      <c r="B6" s="62">
        <v>0.005953703703703704</v>
      </c>
      <c r="C6" s="61">
        <v>138</v>
      </c>
      <c r="D6" s="61">
        <v>0</v>
      </c>
      <c r="E6" s="61">
        <v>243</v>
      </c>
    </row>
    <row r="7" spans="1:5" ht="19">
      <c r="A7" s="61">
        <v>1.11</v>
      </c>
      <c r="B7" s="62">
        <v>0.007418981481481481</v>
      </c>
      <c r="C7" s="61">
        <v>135</v>
      </c>
      <c r="D7" s="61">
        <v>89</v>
      </c>
      <c r="E7" s="61">
        <v>341</v>
      </c>
    </row>
    <row r="8" spans="1:5" ht="19">
      <c r="A8" s="61">
        <v>3.39</v>
      </c>
      <c r="B8" s="62">
        <v>0.024784722222222222</v>
      </c>
      <c r="C8" s="61">
        <v>134</v>
      </c>
      <c r="D8" s="61">
        <v>794</v>
      </c>
      <c r="E8" s="61">
        <v>79</v>
      </c>
    </row>
    <row r="9" spans="1:5" ht="19">
      <c r="A9" s="61">
        <v>2.42</v>
      </c>
      <c r="B9" s="62">
        <v>0.014694444444444446</v>
      </c>
      <c r="C9" s="61">
        <v>139</v>
      </c>
      <c r="D9" s="61">
        <v>164</v>
      </c>
      <c r="E9" s="61">
        <v>105</v>
      </c>
    </row>
    <row r="10" spans="1:5" ht="19">
      <c r="A10" s="61">
        <v>3.27</v>
      </c>
      <c r="B10" s="62">
        <v>0.022083333333333333</v>
      </c>
      <c r="C10" s="61">
        <v>138</v>
      </c>
      <c r="D10" s="61">
        <v>217</v>
      </c>
      <c r="E10" s="61">
        <v>692</v>
      </c>
    </row>
    <row r="11" spans="1:5" ht="19">
      <c r="A11" s="61">
        <v>0.01</v>
      </c>
      <c r="B11" s="62">
        <v>0.002096064814814815</v>
      </c>
      <c r="C11" s="61">
        <v>114</v>
      </c>
      <c r="D11" s="61">
        <v>0</v>
      </c>
      <c r="E11" s="61">
        <v>13</v>
      </c>
    </row>
    <row r="12" spans="1:5" ht="19">
      <c r="A12" s="61">
        <v>1.89</v>
      </c>
      <c r="B12" s="62">
        <v>0.02053587962962963</v>
      </c>
      <c r="C12" s="61">
        <v>137</v>
      </c>
      <c r="D12" s="61">
        <v>892</v>
      </c>
      <c r="E12" s="61">
        <v>741</v>
      </c>
    </row>
    <row r="13" spans="1:5" ht="19">
      <c r="A13" s="61">
        <v>1.48</v>
      </c>
      <c r="B13" s="62">
        <v>0.01328472222222222</v>
      </c>
      <c r="C13" s="61">
        <v>138</v>
      </c>
      <c r="D13" s="61">
        <v>486</v>
      </c>
      <c r="E13" s="61">
        <v>545</v>
      </c>
    </row>
    <row r="14" spans="1:5" ht="19">
      <c r="A14" s="61">
        <v>2.63</v>
      </c>
      <c r="B14" s="62">
        <v>0.021025462962962965</v>
      </c>
      <c r="C14" s="61">
        <v>137</v>
      </c>
      <c r="D14" s="61">
        <v>463</v>
      </c>
      <c r="E14" s="61">
        <v>823</v>
      </c>
    </row>
    <row r="15" spans="1:5" ht="19">
      <c r="A15" s="61">
        <v>3.24</v>
      </c>
      <c r="B15" s="62">
        <v>0.025968750000000002</v>
      </c>
      <c r="C15" s="61">
        <v>138</v>
      </c>
      <c r="D15" s="61">
        <v>722</v>
      </c>
      <c r="E15" s="61">
        <v>335</v>
      </c>
    </row>
    <row r="16" spans="1:5" ht="19">
      <c r="A16" s="61">
        <v>1.78</v>
      </c>
      <c r="B16" s="62">
        <v>0.011920138888888888</v>
      </c>
      <c r="C16" s="61">
        <v>135</v>
      </c>
      <c r="D16" s="61">
        <v>69</v>
      </c>
      <c r="E16" s="61">
        <v>538</v>
      </c>
    </row>
    <row r="17" spans="1:5" ht="19">
      <c r="A17" s="61">
        <v>0.01</v>
      </c>
      <c r="B17" s="62">
        <v>0.0025810185185185185</v>
      </c>
      <c r="C17" s="61">
        <v>112</v>
      </c>
      <c r="D17" s="61">
        <v>0</v>
      </c>
      <c r="E17" s="61">
        <v>0</v>
      </c>
    </row>
    <row r="18" spans="1:5" ht="19">
      <c r="A18" s="61">
        <v>4.03</v>
      </c>
      <c r="B18" s="62">
        <v>0.03461342592592593</v>
      </c>
      <c r="C18" s="61">
        <v>134</v>
      </c>
      <c r="D18" s="61">
        <v>1060</v>
      </c>
      <c r="E18" s="61">
        <v>315</v>
      </c>
    </row>
    <row r="19" spans="1:5" ht="19">
      <c r="A19" s="61">
        <v>3</v>
      </c>
      <c r="B19" s="62">
        <v>0.019056712962962963</v>
      </c>
      <c r="C19" s="61">
        <v>137</v>
      </c>
      <c r="D19" s="61">
        <v>79</v>
      </c>
      <c r="E19" s="61">
        <v>246</v>
      </c>
    </row>
    <row r="20" spans="1:5" ht="19">
      <c r="A20" s="61">
        <v>4.29</v>
      </c>
      <c r="B20" s="62">
        <v>0.031042824074074077</v>
      </c>
      <c r="C20" s="61">
        <v>133</v>
      </c>
      <c r="D20" s="61">
        <v>308</v>
      </c>
      <c r="E20" s="61">
        <v>404</v>
      </c>
    </row>
    <row r="21" spans="1:5" ht="19">
      <c r="A21" s="61">
        <v>1.68</v>
      </c>
      <c r="B21" s="62">
        <v>0.012657407407407407</v>
      </c>
      <c r="C21" s="61">
        <v>133</v>
      </c>
      <c r="D21" s="61">
        <v>89</v>
      </c>
      <c r="E21" s="61">
        <v>371</v>
      </c>
    </row>
    <row r="22" spans="1:5" ht="19">
      <c r="A22" s="61">
        <v>0.01</v>
      </c>
      <c r="B22" s="62">
        <v>0.0006446759259259259</v>
      </c>
      <c r="C22" s="61">
        <v>113</v>
      </c>
      <c r="D22" s="61">
        <v>0</v>
      </c>
      <c r="E22" s="61">
        <v>0</v>
      </c>
    </row>
    <row r="23" spans="1:5" ht="19">
      <c r="A23" s="61">
        <v>3.01</v>
      </c>
      <c r="B23" s="62">
        <v>0.02376851851851852</v>
      </c>
      <c r="C23" s="61">
        <v>132</v>
      </c>
      <c r="D23" s="61">
        <v>381</v>
      </c>
      <c r="E23" s="61">
        <v>269</v>
      </c>
    </row>
    <row r="24" spans="1:5" ht="19">
      <c r="A24" s="61">
        <v>2.98</v>
      </c>
      <c r="B24" s="62">
        <v>0.019989583333333335</v>
      </c>
      <c r="C24" s="61">
        <v>131</v>
      </c>
      <c r="D24" s="61">
        <v>49</v>
      </c>
      <c r="E24" s="61">
        <v>682</v>
      </c>
    </row>
    <row r="25" spans="1:5" ht="19">
      <c r="A25" s="61">
        <v>2.79</v>
      </c>
      <c r="B25" s="62">
        <v>0.020778935185185185</v>
      </c>
      <c r="C25" s="61">
        <v>134</v>
      </c>
      <c r="D25" s="61">
        <v>318</v>
      </c>
      <c r="E25" s="61">
        <v>400</v>
      </c>
    </row>
    <row r="26" ht="15">
      <c r="B26" s="63">
        <f>SUM(B2:B25)</f>
        <v>0.3997141203703704</v>
      </c>
    </row>
  </sheetData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Caldwell, S  ( Crookston Castle Primary )</dc:creator>
  <cp:keywords/>
  <dc:description/>
  <cp:lastModifiedBy>Microsoft Office User</cp:lastModifiedBy>
  <cp:lastPrinted>2018-11-26T09:32:28Z</cp:lastPrinted>
  <dcterms:created xsi:type="dcterms:W3CDTF">2009-03-04T11:25:37Z</dcterms:created>
  <dcterms:modified xsi:type="dcterms:W3CDTF">2018-11-26T09:32:32Z</dcterms:modified>
  <cp:category/>
  <cp:version/>
  <cp:contentType/>
  <cp:contentStatus/>
</cp:coreProperties>
</file>